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Default Extension="emf" ContentType="image/x-emf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/>
  <bookViews>
    <workbookView xWindow="240" yWindow="105" windowWidth="5415" windowHeight="4800" activeTab="1"/>
  </bookViews>
  <sheets>
    <sheet name="ODE-O1-Euler" sheetId="116" r:id="rId1"/>
    <sheet name="ODE-O2-Euler" sheetId="111" r:id="rId2"/>
    <sheet name="ODE-O1-UAS" sheetId="117" r:id="rId3"/>
  </sheets>
  <calcPr calcId="124519" iterate="1"/>
</workbook>
</file>

<file path=xl/calcChain.xml><?xml version="1.0" encoding="utf-8"?>
<calcChain xmlns="http://schemas.openxmlformats.org/spreadsheetml/2006/main">
  <c r="H7" i="117"/>
  <c r="B9"/>
  <c r="B10" s="1"/>
  <c r="B8"/>
  <c r="C8"/>
  <c r="E7"/>
  <c r="D10" l="1"/>
  <c r="D9"/>
  <c r="D8"/>
  <c r="E8"/>
  <c r="B11"/>
  <c r="D11" s="1"/>
  <c r="C9"/>
  <c r="C10" s="1"/>
  <c r="C11" s="1"/>
  <c r="D7" i="116"/>
  <c r="E7" s="1"/>
  <c r="B12" i="117" l="1"/>
  <c r="D12" s="1"/>
  <c r="C12"/>
  <c r="E9"/>
  <c r="E10"/>
  <c r="D37" i="116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23"/>
  <c r="D24"/>
  <c r="D25"/>
  <c r="D26"/>
  <c r="D27"/>
  <c r="D28"/>
  <c r="D29"/>
  <c r="D30"/>
  <c r="D31"/>
  <c r="D32"/>
  <c r="D33"/>
  <c r="D34"/>
  <c r="D35"/>
  <c r="D36"/>
  <c r="D8"/>
  <c r="D10"/>
  <c r="D9"/>
  <c r="C8"/>
  <c r="C11" i="111"/>
  <c r="B1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B13" i="117" l="1"/>
  <c r="D13" s="1"/>
  <c r="E11"/>
  <c r="C9" i="116"/>
  <c r="E8"/>
  <c r="B12" i="111"/>
  <c r="D11" i="116"/>
  <c r="C12" i="111"/>
  <c r="B14" i="117" l="1"/>
  <c r="D14" s="1"/>
  <c r="C13"/>
  <c r="C14" s="1"/>
  <c r="C10" i="116"/>
  <c r="E9"/>
  <c r="C13" i="111"/>
  <c r="D12" i="116"/>
  <c r="B13" i="111"/>
  <c r="B15" i="117" l="1"/>
  <c r="D15" s="1"/>
  <c r="E12"/>
  <c r="E13"/>
  <c r="E10" i="116"/>
  <c r="C11"/>
  <c r="C14" i="111"/>
  <c r="D13" i="116"/>
  <c r="B14" i="111"/>
  <c r="C15" i="117" l="1"/>
  <c r="C16" s="1"/>
  <c r="B16"/>
  <c r="D16" s="1"/>
  <c r="E14"/>
  <c r="C12" i="116"/>
  <c r="E11"/>
  <c r="C15" i="111"/>
  <c r="D14" i="116"/>
  <c r="B15" i="111"/>
  <c r="B17" i="117" l="1"/>
  <c r="D17" s="1"/>
  <c r="E15"/>
  <c r="E12" i="116"/>
  <c r="C13"/>
  <c r="B16" i="111"/>
  <c r="D15" i="116"/>
  <c r="C16" i="111"/>
  <c r="B18" i="117" l="1"/>
  <c r="D18" s="1"/>
  <c r="C17"/>
  <c r="C18" s="1"/>
  <c r="E16"/>
  <c r="C14" i="116"/>
  <c r="E13"/>
  <c r="C17" i="111"/>
  <c r="D16" i="116"/>
  <c r="B17" i="111"/>
  <c r="B19" i="117" l="1"/>
  <c r="D19" s="1"/>
  <c r="E17"/>
  <c r="E14" i="116"/>
  <c r="C15"/>
  <c r="B18" i="111"/>
  <c r="D17" i="116"/>
  <c r="C18" i="111"/>
  <c r="B20" i="117" l="1"/>
  <c r="D20" s="1"/>
  <c r="C19"/>
  <c r="C20" s="1"/>
  <c r="E18"/>
  <c r="C16" i="116"/>
  <c r="E15"/>
  <c r="C19" i="111"/>
  <c r="D18" i="116"/>
  <c r="B19" i="111"/>
  <c r="B21" i="117" l="1"/>
  <c r="D21" s="1"/>
  <c r="E19"/>
  <c r="C17" i="116"/>
  <c r="E16"/>
  <c r="B20" i="111"/>
  <c r="D19" i="116"/>
  <c r="C20" i="111"/>
  <c r="B22" i="117" l="1"/>
  <c r="D22" s="1"/>
  <c r="C21"/>
  <c r="C22" s="1"/>
  <c r="E20"/>
  <c r="C18" i="116"/>
  <c r="E17"/>
  <c r="C21" i="111"/>
  <c r="D20" i="116"/>
  <c r="B21" i="111"/>
  <c r="B23" i="117" l="1"/>
  <c r="D23" s="1"/>
  <c r="E21"/>
  <c r="E18" i="116"/>
  <c r="C19"/>
  <c r="B22" i="111"/>
  <c r="D21" i="116"/>
  <c r="D22"/>
  <c r="C22" i="111"/>
  <c r="B24" i="117" l="1"/>
  <c r="D24" s="1"/>
  <c r="C23"/>
  <c r="C24" s="1"/>
  <c r="E22"/>
  <c r="E19" i="116"/>
  <c r="C20"/>
  <c r="C23" i="111"/>
  <c r="B23"/>
  <c r="B25" i="117" l="1"/>
  <c r="D25" s="1"/>
  <c r="E23"/>
  <c r="E20" i="116"/>
  <c r="C21"/>
  <c r="B24" i="111"/>
  <c r="C24"/>
  <c r="B26" i="117" l="1"/>
  <c r="D26" s="1"/>
  <c r="C25"/>
  <c r="C26" s="1"/>
  <c r="E24"/>
  <c r="C25" i="111"/>
  <c r="C22" i="116"/>
  <c r="E21"/>
  <c r="B25" i="111"/>
  <c r="B27" i="117" l="1"/>
  <c r="D27" s="1"/>
  <c r="E25"/>
  <c r="B26" i="111"/>
  <c r="C23" i="116"/>
  <c r="E22"/>
  <c r="C26" i="111"/>
  <c r="B28" i="117" l="1"/>
  <c r="D28" s="1"/>
  <c r="C27"/>
  <c r="C28" s="1"/>
  <c r="E26"/>
  <c r="C27" i="111"/>
  <c r="E23" i="116"/>
  <c r="C24"/>
  <c r="B27" i="111"/>
  <c r="B29" i="117" l="1"/>
  <c r="D29" s="1"/>
  <c r="E27"/>
  <c r="B28" i="111"/>
  <c r="E24" i="116"/>
  <c r="C25"/>
  <c r="C28" i="111"/>
  <c r="B30" i="117" l="1"/>
  <c r="D30" s="1"/>
  <c r="C29"/>
  <c r="C30" s="1"/>
  <c r="E28"/>
  <c r="C29" i="111"/>
  <c r="E25" i="116"/>
  <c r="C26"/>
  <c r="B29" i="111"/>
  <c r="B31" i="117" l="1"/>
  <c r="D31" s="1"/>
  <c r="E29"/>
  <c r="B30" i="111"/>
  <c r="E26" i="116"/>
  <c r="C27"/>
  <c r="C30" i="111"/>
  <c r="B32" i="117" l="1"/>
  <c r="D32" s="1"/>
  <c r="C31"/>
  <c r="C32" s="1"/>
  <c r="E30"/>
  <c r="C31" i="111"/>
  <c r="E27" i="116"/>
  <c r="C28"/>
  <c r="B31" i="111"/>
  <c r="B33" i="117" l="1"/>
  <c r="D33" s="1"/>
  <c r="E31"/>
  <c r="B32" i="111"/>
  <c r="E28" i="116"/>
  <c r="C29"/>
  <c r="C32" i="111"/>
  <c r="B34" i="117" l="1"/>
  <c r="D34" s="1"/>
  <c r="C33"/>
  <c r="C34" s="1"/>
  <c r="E32"/>
  <c r="C33" i="111"/>
  <c r="E29" i="116"/>
  <c r="C30"/>
  <c r="B33" i="111"/>
  <c r="B35" i="117" l="1"/>
  <c r="D35" s="1"/>
  <c r="E33"/>
  <c r="B34" i="111"/>
  <c r="E30" i="116"/>
  <c r="C31"/>
  <c r="C34" i="111"/>
  <c r="B36" i="117" l="1"/>
  <c r="D36" s="1"/>
  <c r="C35"/>
  <c r="C36" s="1"/>
  <c r="E34"/>
  <c r="C35" i="111"/>
  <c r="C32" i="116"/>
  <c r="E31"/>
  <c r="B35" i="111"/>
  <c r="B37" i="117" l="1"/>
  <c r="D37" s="1"/>
  <c r="E35"/>
  <c r="B36" i="111"/>
  <c r="C33" i="116"/>
  <c r="E32"/>
  <c r="C36" i="111"/>
  <c r="B38" i="117" l="1"/>
  <c r="D38" s="1"/>
  <c r="C37"/>
  <c r="C38" s="1"/>
  <c r="E36"/>
  <c r="C37" i="111"/>
  <c r="C34" i="116"/>
  <c r="E33"/>
  <c r="B37" i="111"/>
  <c r="B39" i="117" l="1"/>
  <c r="D39" s="1"/>
  <c r="E37"/>
  <c r="B38" i="111"/>
  <c r="C35" i="116"/>
  <c r="E34"/>
  <c r="C38" i="111"/>
  <c r="B40" i="117" l="1"/>
  <c r="D40" s="1"/>
  <c r="C39"/>
  <c r="C40" s="1"/>
  <c r="E38"/>
  <c r="C39" i="111"/>
  <c r="E35" i="116"/>
  <c r="C36"/>
  <c r="B39" i="111"/>
  <c r="B41" i="117" l="1"/>
  <c r="D41" s="1"/>
  <c r="E39"/>
  <c r="B40" i="111"/>
  <c r="C37" i="116"/>
  <c r="E36"/>
  <c r="C40" i="111"/>
  <c r="B42" i="117" l="1"/>
  <c r="D42" s="1"/>
  <c r="C41"/>
  <c r="E40"/>
  <c r="C41" i="111"/>
  <c r="E37" i="116"/>
  <c r="C38"/>
  <c r="B41" i="111"/>
  <c r="C42" i="117" l="1"/>
  <c r="B43"/>
  <c r="D43" s="1"/>
  <c r="E41"/>
  <c r="B42" i="111"/>
  <c r="E38" i="116"/>
  <c r="C39"/>
  <c r="C42" i="111"/>
  <c r="B44" i="117" l="1"/>
  <c r="D44" s="1"/>
  <c r="C43"/>
  <c r="C44" s="1"/>
  <c r="E42"/>
  <c r="C43" i="111"/>
  <c r="E39" i="116"/>
  <c r="C40"/>
  <c r="B43" i="111"/>
  <c r="B45" i="117" l="1"/>
  <c r="D45" s="1"/>
  <c r="E43"/>
  <c r="B44" i="111"/>
  <c r="C41" i="116"/>
  <c r="E40"/>
  <c r="C44" i="111"/>
  <c r="B46" i="117" l="1"/>
  <c r="C45"/>
  <c r="C46" s="1"/>
  <c r="E44"/>
  <c r="C45" i="111"/>
  <c r="E41" i="116"/>
  <c r="C42"/>
  <c r="B45" i="111"/>
  <c r="B47" i="117" l="1"/>
  <c r="D46"/>
  <c r="E45"/>
  <c r="B46" i="111"/>
  <c r="C43" i="116"/>
  <c r="E42"/>
  <c r="C46" i="111"/>
  <c r="B48" i="117" l="1"/>
  <c r="D47"/>
  <c r="C47"/>
  <c r="E46"/>
  <c r="C47" i="111"/>
  <c r="E43" i="116"/>
  <c r="C44"/>
  <c r="B47" i="111"/>
  <c r="B49" i="117" l="1"/>
  <c r="D48"/>
  <c r="C48"/>
  <c r="E47"/>
  <c r="B48" i="111"/>
  <c r="E44" i="116"/>
  <c r="C45"/>
  <c r="C48" i="111"/>
  <c r="B50" i="117" l="1"/>
  <c r="D49"/>
  <c r="C49"/>
  <c r="E48"/>
  <c r="C49" i="111"/>
  <c r="C46" i="116"/>
  <c r="E45"/>
  <c r="B49" i="111"/>
  <c r="B51" i="117" l="1"/>
  <c r="D50"/>
  <c r="C50"/>
  <c r="E49"/>
  <c r="B50" i="111"/>
  <c r="E46" i="116"/>
  <c r="C47"/>
  <c r="C50" i="111"/>
  <c r="B52" i="117" l="1"/>
  <c r="D51"/>
  <c r="C51"/>
  <c r="E50"/>
  <c r="B51" i="111"/>
  <c r="C48" i="116"/>
  <c r="E47"/>
  <c r="C51" i="111"/>
  <c r="C52" s="1"/>
  <c r="C52" i="117" l="1"/>
  <c r="B53"/>
  <c r="D52"/>
  <c r="C53"/>
  <c r="E51"/>
  <c r="C49" i="116"/>
  <c r="E48"/>
  <c r="B52" i="111"/>
  <c r="B53" s="1"/>
  <c r="B54" i="117" l="1"/>
  <c r="D53"/>
  <c r="E52"/>
  <c r="C50" i="116"/>
  <c r="E49"/>
  <c r="C53" i="111"/>
  <c r="C54" s="1"/>
  <c r="B55" i="117" l="1"/>
  <c r="D54"/>
  <c r="C54"/>
  <c r="C55" s="1"/>
  <c r="E53"/>
  <c r="E50" i="116"/>
  <c r="C51"/>
  <c r="B54" i="111"/>
  <c r="B55" s="1"/>
  <c r="B56" i="117" l="1"/>
  <c r="D55"/>
  <c r="E54"/>
  <c r="C52" i="116"/>
  <c r="E51"/>
  <c r="C55" i="111"/>
  <c r="B56" s="1"/>
  <c r="B57" i="117" l="1"/>
  <c r="D56"/>
  <c r="C56"/>
  <c r="C57" s="1"/>
  <c r="E55"/>
  <c r="C53" i="116"/>
  <c r="E52"/>
  <c r="C56" i="111"/>
  <c r="C57" s="1"/>
  <c r="B58" i="117" l="1"/>
  <c r="D57"/>
  <c r="C58"/>
  <c r="E56"/>
  <c r="C54" i="116"/>
  <c r="E53"/>
  <c r="B57" i="111"/>
  <c r="C58" s="1"/>
  <c r="B59" i="117" l="1"/>
  <c r="D58"/>
  <c r="C59"/>
  <c r="E57"/>
  <c r="C55" i="116"/>
  <c r="E54"/>
  <c r="B58" i="111"/>
  <c r="C59" s="1"/>
  <c r="B60" i="117" l="1"/>
  <c r="D59"/>
  <c r="C60"/>
  <c r="E58"/>
  <c r="C56" i="116"/>
  <c r="E55"/>
  <c r="B59" i="111"/>
  <c r="C60" s="1"/>
  <c r="B61" i="117" l="1"/>
  <c r="D60"/>
  <c r="C61"/>
  <c r="E59"/>
  <c r="C57" i="116"/>
  <c r="E56"/>
  <c r="B60" i="111"/>
  <c r="C61" s="1"/>
  <c r="B62" i="117" l="1"/>
  <c r="D61"/>
  <c r="C62"/>
  <c r="E60"/>
  <c r="C58" i="116"/>
  <c r="E57"/>
  <c r="B61" i="111"/>
  <c r="C62" s="1"/>
  <c r="B63" i="117" l="1"/>
  <c r="D62"/>
  <c r="C63"/>
  <c r="E61"/>
  <c r="C59" i="116"/>
  <c r="E58"/>
  <c r="B62" i="111"/>
  <c r="B63" s="1"/>
  <c r="B64" i="117" l="1"/>
  <c r="D63"/>
  <c r="C64"/>
  <c r="E62"/>
  <c r="C60" i="116"/>
  <c r="E59"/>
  <c r="C63" i="111"/>
  <c r="B64" s="1"/>
  <c r="B65" i="117" l="1"/>
  <c r="D64"/>
  <c r="C65"/>
  <c r="E63"/>
  <c r="C61" i="116"/>
  <c r="E60"/>
  <c r="C64" i="111"/>
  <c r="B65" s="1"/>
  <c r="B66" i="117" l="1"/>
  <c r="D66" s="1"/>
  <c r="D65"/>
  <c r="C66"/>
  <c r="E64"/>
  <c r="C62" i="116"/>
  <c r="E61"/>
  <c r="C65" i="111"/>
  <c r="C66" s="1"/>
  <c r="E65" i="117" l="1"/>
  <c r="C63" i="116"/>
  <c r="E62"/>
  <c r="B66" i="111"/>
  <c r="B67" s="1"/>
  <c r="E66" i="117" l="1"/>
  <c r="E63" i="116"/>
  <c r="C64"/>
  <c r="C67" i="111"/>
  <c r="C68" s="1"/>
  <c r="C65" i="116" l="1"/>
  <c r="E64"/>
  <c r="B68" i="111"/>
  <c r="B69" s="1"/>
  <c r="E65" i="116" l="1"/>
  <c r="C66"/>
  <c r="C69" i="111"/>
  <c r="C70" s="1"/>
  <c r="E66" i="116" l="1"/>
  <c r="C67"/>
  <c r="B70" i="111"/>
  <c r="B71" s="1"/>
  <c r="C68" i="116" l="1"/>
  <c r="E67"/>
  <c r="C71" i="111"/>
  <c r="C72" s="1"/>
  <c r="E68" i="116" l="1"/>
  <c r="C69"/>
  <c r="B72" i="111"/>
  <c r="C73" s="1"/>
  <c r="E69" i="116" l="1"/>
  <c r="C70"/>
  <c r="B73" i="111"/>
  <c r="B74" s="1"/>
  <c r="C71" i="116" l="1"/>
  <c r="E70"/>
  <c r="C74" i="111"/>
  <c r="B75" s="1"/>
  <c r="E71" i="116" l="1"/>
  <c r="C72"/>
  <c r="C75" i="111"/>
  <c r="B76" s="1"/>
  <c r="C73" i="116" l="1"/>
  <c r="E72"/>
  <c r="C76" i="111"/>
  <c r="C77" s="1"/>
  <c r="C74" i="116" l="1"/>
  <c r="E73"/>
  <c r="B77" i="111"/>
  <c r="B78" s="1"/>
  <c r="E74" i="116" l="1"/>
  <c r="C75"/>
  <c r="C78" i="111"/>
  <c r="B79" s="1"/>
  <c r="E75" i="116" l="1"/>
  <c r="C76"/>
  <c r="C79" i="111"/>
  <c r="B80" s="1"/>
  <c r="E76" i="116" l="1"/>
  <c r="C77"/>
  <c r="C80" i="111"/>
  <c r="B81" s="1"/>
  <c r="C78" i="116" l="1"/>
  <c r="E77"/>
  <c r="C81" i="111"/>
  <c r="C82" s="1"/>
  <c r="E78" i="116" l="1"/>
  <c r="C79"/>
  <c r="B82" i="111"/>
  <c r="B83" s="1"/>
  <c r="C80" i="116" l="1"/>
  <c r="E79"/>
  <c r="C83" i="111"/>
  <c r="C84" s="1"/>
  <c r="C81" i="116" l="1"/>
  <c r="E80"/>
  <c r="B84" i="111"/>
  <c r="C85" s="1"/>
  <c r="C82" i="116" l="1"/>
  <c r="E82" s="1"/>
  <c r="E81"/>
  <c r="B85" i="111"/>
  <c r="C86" s="1"/>
  <c r="B86" l="1"/>
  <c r="C87" s="1"/>
  <c r="B87" l="1"/>
  <c r="B88" s="1"/>
  <c r="C88" l="1"/>
  <c r="C89" s="1"/>
  <c r="B89" l="1"/>
  <c r="C90" s="1"/>
  <c r="B90" l="1"/>
  <c r="C91" s="1"/>
  <c r="B91" l="1"/>
  <c r="B92" s="1"/>
  <c r="C92" l="1"/>
  <c r="C93" s="1"/>
  <c r="B93" l="1"/>
  <c r="B94" s="1"/>
  <c r="C94" l="1"/>
  <c r="C95" s="1"/>
  <c r="B95" l="1"/>
  <c r="B96" s="1"/>
  <c r="C96" l="1"/>
  <c r="C97" s="1"/>
  <c r="B97" l="1"/>
  <c r="C98" s="1"/>
  <c r="B98" l="1"/>
  <c r="C99" s="1"/>
  <c r="B99" l="1"/>
  <c r="B100" s="1"/>
  <c r="C100" l="1"/>
  <c r="C101" s="1"/>
  <c r="B101" l="1"/>
  <c r="B102" s="1"/>
  <c r="C102" l="1"/>
  <c r="C103" s="1"/>
  <c r="B103" l="1"/>
  <c r="B104" s="1"/>
  <c r="C104" l="1"/>
  <c r="C105" s="1"/>
  <c r="B105" l="1"/>
  <c r="B106" s="1"/>
  <c r="C106" l="1"/>
  <c r="C107" s="1"/>
  <c r="B107" l="1"/>
  <c r="B108" s="1"/>
  <c r="C108" l="1"/>
  <c r="C109" s="1"/>
  <c r="B109" l="1"/>
  <c r="B110" s="1"/>
  <c r="C110" l="1"/>
  <c r="C111" s="1"/>
  <c r="B111" l="1"/>
  <c r="B112" s="1"/>
  <c r="C112" l="1"/>
  <c r="C113" s="1"/>
  <c r="B113" l="1"/>
  <c r="B114" s="1"/>
  <c r="C114" l="1"/>
  <c r="C115" s="1"/>
  <c r="B115" l="1"/>
  <c r="C116" s="1"/>
  <c r="B116" l="1"/>
  <c r="C117" s="1"/>
  <c r="B117" l="1"/>
  <c r="B118" s="1"/>
  <c r="C118" l="1"/>
  <c r="B119" s="1"/>
  <c r="C119" l="1"/>
  <c r="C120" s="1"/>
  <c r="B120" l="1"/>
  <c r="B121" s="1"/>
  <c r="C121" l="1"/>
  <c r="C122" s="1"/>
  <c r="B122" l="1"/>
  <c r="B123" s="1"/>
  <c r="C123" l="1"/>
  <c r="B124" s="1"/>
  <c r="C124" l="1"/>
  <c r="C125" s="1"/>
  <c r="B125" l="1"/>
  <c r="B126" s="1"/>
  <c r="C126" l="1"/>
  <c r="C127" s="1"/>
  <c r="B127" l="1"/>
  <c r="C128" s="1"/>
  <c r="B128" l="1"/>
  <c r="C129" s="1"/>
  <c r="B129" l="1"/>
  <c r="B130" s="1"/>
  <c r="C130" l="1"/>
  <c r="C131" s="1"/>
  <c r="B131" l="1"/>
  <c r="B132" s="1"/>
  <c r="C132" l="1"/>
  <c r="B133" s="1"/>
  <c r="C133" l="1"/>
  <c r="B134" s="1"/>
  <c r="C134" l="1"/>
  <c r="C135" s="1"/>
  <c r="B135" l="1"/>
  <c r="B136" s="1"/>
  <c r="C136" l="1"/>
  <c r="B137" s="1"/>
  <c r="C137" l="1"/>
  <c r="C138" s="1"/>
  <c r="B138" l="1"/>
  <c r="B139" s="1"/>
  <c r="C139" l="1"/>
  <c r="C140" s="1"/>
  <c r="B140" l="1"/>
  <c r="B141" s="1"/>
  <c r="C141" l="1"/>
  <c r="C142" s="1"/>
  <c r="B142" l="1"/>
  <c r="B143" s="1"/>
  <c r="C143" l="1"/>
  <c r="C144" s="1"/>
  <c r="B144" l="1"/>
  <c r="B145" s="1"/>
  <c r="C145" l="1"/>
  <c r="C146" s="1"/>
  <c r="B146" l="1"/>
  <c r="B147" s="1"/>
  <c r="C147" l="1"/>
  <c r="B148" s="1"/>
  <c r="C148" l="1"/>
  <c r="C149" s="1"/>
  <c r="B149" l="1"/>
  <c r="B150" s="1"/>
  <c r="C150" l="1"/>
  <c r="C151" s="1"/>
  <c r="B151" l="1"/>
  <c r="C152" s="1"/>
  <c r="B152" l="1"/>
  <c r="C153" s="1"/>
  <c r="B153" l="1"/>
  <c r="B154" s="1"/>
  <c r="C154" l="1"/>
  <c r="C155" s="1"/>
  <c r="B155" l="1"/>
  <c r="C156" s="1"/>
  <c r="B156" l="1"/>
  <c r="C157" s="1"/>
  <c r="B157" l="1"/>
  <c r="C158" s="1"/>
  <c r="B158" l="1"/>
  <c r="B159" s="1"/>
  <c r="C159" l="1"/>
  <c r="C160" s="1"/>
  <c r="B160" l="1"/>
  <c r="B161" s="1"/>
  <c r="C161" l="1"/>
  <c r="C162" s="1"/>
  <c r="B162" l="1"/>
  <c r="B163" s="1"/>
  <c r="C163" l="1"/>
  <c r="C164" s="1"/>
  <c r="B164" l="1"/>
  <c r="B165" s="1"/>
  <c r="C165" l="1"/>
  <c r="C166" s="1"/>
  <c r="B166" l="1"/>
  <c r="B167" s="1"/>
  <c r="C167" l="1"/>
  <c r="B168" s="1"/>
  <c r="C168" l="1"/>
  <c r="B169" s="1"/>
  <c r="C169" l="1"/>
  <c r="C170" s="1"/>
  <c r="B170" l="1"/>
  <c r="B171" s="1"/>
  <c r="C171" l="1"/>
  <c r="C172" s="1"/>
  <c r="B172" l="1"/>
  <c r="B173" s="1"/>
  <c r="C173" l="1"/>
  <c r="C174" s="1"/>
  <c r="B174" l="1"/>
  <c r="B175" s="1"/>
  <c r="C175" l="1"/>
  <c r="C176" s="1"/>
  <c r="B176" l="1"/>
  <c r="B177" s="1"/>
  <c r="C177" l="1"/>
  <c r="B178" s="1"/>
  <c r="C178" l="1"/>
  <c r="C179" s="1"/>
  <c r="B179" l="1"/>
  <c r="C180" s="1"/>
  <c r="B180" l="1"/>
  <c r="B181" s="1"/>
  <c r="C181" l="1"/>
  <c r="C182" s="1"/>
  <c r="B182" l="1"/>
  <c r="B183" s="1"/>
  <c r="C183" l="1"/>
  <c r="B184" s="1"/>
  <c r="C184" l="1"/>
  <c r="B185" s="1"/>
  <c r="C185" l="1"/>
  <c r="C186" s="1"/>
  <c r="B186" l="1"/>
  <c r="C187" s="1"/>
  <c r="B187" l="1"/>
  <c r="B188" s="1"/>
  <c r="C188" l="1"/>
  <c r="B189" s="1"/>
  <c r="C189" l="1"/>
  <c r="B190" s="1"/>
  <c r="C190" l="1"/>
  <c r="C191" s="1"/>
  <c r="B191" l="1"/>
  <c r="B192" s="1"/>
  <c r="C192" l="1"/>
  <c r="B193" s="1"/>
  <c r="C193" l="1"/>
  <c r="B194" s="1"/>
  <c r="C194" l="1"/>
  <c r="C195" s="1"/>
  <c r="B195" l="1"/>
  <c r="B196" s="1"/>
  <c r="C196" l="1"/>
  <c r="C197" s="1"/>
  <c r="B197" l="1"/>
  <c r="B198" s="1"/>
  <c r="C198" l="1"/>
  <c r="C199" s="1"/>
  <c r="B199" l="1"/>
  <c r="B200" s="1"/>
  <c r="C200" l="1"/>
  <c r="B201" s="1"/>
  <c r="C201" l="1"/>
  <c r="C202" s="1"/>
  <c r="B202" l="1"/>
  <c r="B203" s="1"/>
  <c r="C203" l="1"/>
  <c r="C204" s="1"/>
  <c r="B204" l="1"/>
  <c r="B205" s="1"/>
  <c r="C205" l="1"/>
  <c r="C206" s="1"/>
  <c r="B206" l="1"/>
  <c r="B207" s="1"/>
  <c r="C207" l="1"/>
  <c r="B208" s="1"/>
  <c r="C208" l="1"/>
  <c r="C209" s="1"/>
  <c r="B209" l="1"/>
  <c r="C210" s="1"/>
  <c r="B210" l="1"/>
  <c r="B211" s="1"/>
  <c r="C211" l="1"/>
  <c r="B212" s="1"/>
  <c r="C212" l="1"/>
  <c r="C213" s="1"/>
  <c r="B213" l="1"/>
  <c r="B214" s="1"/>
  <c r="C214" l="1"/>
  <c r="C215" s="1"/>
  <c r="B215" l="1"/>
  <c r="B216" s="1"/>
  <c r="C216" l="1"/>
  <c r="C217" s="1"/>
  <c r="B217" l="1"/>
  <c r="C218" s="1"/>
  <c r="B218" l="1"/>
  <c r="B219" s="1"/>
  <c r="C219" l="1"/>
  <c r="B220" s="1"/>
  <c r="C220" l="1"/>
  <c r="C221" s="1"/>
  <c r="B221" l="1"/>
  <c r="B222" s="1"/>
  <c r="C222" l="1"/>
  <c r="C223" s="1"/>
  <c r="B223" l="1"/>
  <c r="B224" l="1"/>
  <c r="C224"/>
  <c r="C225" l="1"/>
  <c r="B225"/>
  <c r="B226" l="1"/>
  <c r="C226"/>
  <c r="C227" l="1"/>
  <c r="B227"/>
  <c r="C228" l="1"/>
  <c r="B228"/>
  <c r="C229" l="1"/>
  <c r="B229"/>
  <c r="B230" l="1"/>
  <c r="C230"/>
  <c r="C231" l="1"/>
  <c r="B231"/>
  <c r="B232" l="1"/>
  <c r="C232"/>
  <c r="B233" l="1"/>
  <c r="C233"/>
  <c r="C234" l="1"/>
  <c r="B234"/>
  <c r="C235" l="1"/>
  <c r="B235"/>
  <c r="C236" l="1"/>
  <c r="B236"/>
  <c r="B237" l="1"/>
  <c r="C237"/>
  <c r="B238" l="1"/>
  <c r="C238"/>
  <c r="C239" l="1"/>
  <c r="B239"/>
  <c r="B240" l="1"/>
  <c r="C240"/>
  <c r="B241" l="1"/>
  <c r="C241"/>
  <c r="C242" l="1"/>
  <c r="B242"/>
  <c r="C243" l="1"/>
  <c r="B243"/>
  <c r="C244" l="1"/>
  <c r="B244"/>
  <c r="C245" l="1"/>
  <c r="B245"/>
  <c r="C246" l="1"/>
  <c r="B246"/>
  <c r="B247" l="1"/>
  <c r="C247"/>
  <c r="C248" l="1"/>
  <c r="B248"/>
  <c r="C249" l="1"/>
  <c r="B249"/>
  <c r="C250" l="1"/>
  <c r="B250"/>
  <c r="B251" l="1"/>
  <c r="C251"/>
  <c r="B252" l="1"/>
  <c r="C252"/>
  <c r="C253" l="1"/>
  <c r="B253"/>
</calcChain>
</file>

<file path=xl/sharedStrings.xml><?xml version="1.0" encoding="utf-8"?>
<sst xmlns="http://schemas.openxmlformats.org/spreadsheetml/2006/main" count="36" uniqueCount="26">
  <si>
    <t>t</t>
  </si>
  <si>
    <t xml:space="preserve"> </t>
  </si>
  <si>
    <t>m=</t>
  </si>
  <si>
    <t>k=</t>
  </si>
  <si>
    <t>Kecepatan</t>
  </si>
  <si>
    <t>Posisi</t>
  </si>
  <si>
    <t>PERSAMAAN DIFERENSIAL BIASA ORDE DUA</t>
  </si>
  <si>
    <t>c=</t>
  </si>
  <si>
    <r>
      <t>x</t>
    </r>
    <r>
      <rPr>
        <b/>
        <i/>
        <vertAlign val="subscript"/>
        <sz val="16"/>
        <rFont val="Times New Roman"/>
        <family val="1"/>
      </rPr>
      <t>0</t>
    </r>
    <r>
      <rPr>
        <b/>
        <i/>
        <sz val="16"/>
        <rFont val="Times New Roman"/>
        <family val="1"/>
      </rPr>
      <t>=</t>
    </r>
  </si>
  <si>
    <r>
      <t>v</t>
    </r>
    <r>
      <rPr>
        <b/>
        <i/>
        <vertAlign val="subscript"/>
        <sz val="16"/>
        <rFont val="Times New Roman"/>
        <family val="1"/>
      </rPr>
      <t>0</t>
    </r>
    <r>
      <rPr>
        <b/>
        <i/>
        <sz val="16"/>
        <rFont val="Times New Roman"/>
        <family val="1"/>
      </rPr>
      <t>=</t>
    </r>
  </si>
  <si>
    <t>Input parameter:</t>
  </si>
  <si>
    <t>kg</t>
  </si>
  <si>
    <t>i</t>
  </si>
  <si>
    <t>kg/s</t>
  </si>
  <si>
    <t>Massa (m)</t>
  </si>
  <si>
    <t>v_num</t>
  </si>
  <si>
    <t>v_eksak</t>
  </si>
  <si>
    <t>Persamaan Gerak Benda dengan Resistansi Medium</t>
  </si>
  <si>
    <r>
      <rPr>
        <b/>
        <i/>
        <sz val="16"/>
        <rFont val="Symbol"/>
        <family val="1"/>
        <charset val="2"/>
      </rPr>
      <t>D</t>
    </r>
    <r>
      <rPr>
        <b/>
        <i/>
        <sz val="16"/>
        <rFont val="Times New Roman"/>
        <family val="1"/>
      </rPr>
      <t>t=</t>
    </r>
  </si>
  <si>
    <t>simpangan</t>
  </si>
  <si>
    <t>Koefisien (C)  =</t>
  </si>
  <si>
    <t>D</t>
  </si>
  <si>
    <t xml:space="preserve">  ft</t>
  </si>
  <si>
    <t>d</t>
  </si>
  <si>
    <t>in</t>
  </si>
  <si>
    <t>h-num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</si>
</sst>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12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i/>
      <vertAlign val="subscript"/>
      <sz val="16"/>
      <name val="Times New Roman"/>
      <family val="1"/>
    </font>
    <font>
      <b/>
      <i/>
      <sz val="16"/>
      <name val="Symbol"/>
      <family val="1"/>
      <charset val="2"/>
    </font>
    <font>
      <b/>
      <sz val="14"/>
      <color theme="3" tint="-0.249977111117893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0" xfId="0" applyFont="1" applyFill="1"/>
    <xf numFmtId="2" fontId="6" fillId="4" borderId="1" xfId="0" applyNumberFormat="1" applyFont="1" applyFill="1" applyBorder="1" applyAlignment="1">
      <alignment horizontal="center"/>
    </xf>
    <xf numFmtId="0" fontId="6" fillId="4" borderId="0" xfId="0" applyFont="1" applyFill="1"/>
    <xf numFmtId="164" fontId="6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aseline="0"/>
            </a:pPr>
            <a:r>
              <a:rPr lang="id-ID" sz="1200" baseline="0"/>
              <a:t>Grafik v-t gerak jatuh dengaan resistansi udara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293733320592763"/>
          <c:y val="0.12662978222483812"/>
          <c:w val="0.72254317876229357"/>
          <c:h val="0.70733424890458463"/>
        </c:manualLayout>
      </c:layout>
      <c:scatterChart>
        <c:scatterStyle val="smoothMarker"/>
        <c:ser>
          <c:idx val="0"/>
          <c:order val="0"/>
          <c:tx>
            <c:v>Numerik</c:v>
          </c:tx>
          <c:marker>
            <c:symbol val="none"/>
          </c:marker>
          <c:xVal>
            <c:numRef>
              <c:f>'ODE-O1-Euler'!$B$7:$B$36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'ODE-O1-Euler'!$C$7:$C$36</c:f>
              <c:numCache>
                <c:formatCode>0.00</c:formatCode>
                <c:ptCount val="30"/>
                <c:pt idx="0">
                  <c:v>0</c:v>
                </c:pt>
                <c:pt idx="1">
                  <c:v>9.8000000000000007</c:v>
                </c:pt>
                <c:pt idx="2">
                  <c:v>17.726470588235294</c:v>
                </c:pt>
                <c:pt idx="3">
                  <c:v>24.137586505190313</c:v>
                </c:pt>
                <c:pt idx="4">
                  <c:v>29.323047908609812</c:v>
                </c:pt>
                <c:pt idx="5">
                  <c:v>33.517171102552055</c:v>
                </c:pt>
                <c:pt idx="6">
                  <c:v>36.909476627064166</c:v>
                </c:pt>
                <c:pt idx="7">
                  <c:v>39.653253154243075</c:v>
                </c:pt>
                <c:pt idx="8">
                  <c:v>41.872484168873079</c:v>
                </c:pt>
                <c:pt idx="9">
                  <c:v>43.667450430706168</c:v>
                </c:pt>
                <c:pt idx="10">
                  <c:v>45.11926137777705</c:v>
                </c:pt>
                <c:pt idx="11">
                  <c:v>46.293520232025557</c:v>
                </c:pt>
                <c:pt idx="12">
                  <c:v>47.243288422961847</c:v>
                </c:pt>
                <c:pt idx="13">
                  <c:v>48.011483283277968</c:v>
                </c:pt>
                <c:pt idx="14">
                  <c:v>48.632817361474828</c:v>
                </c:pt>
                <c:pt idx="15">
                  <c:v>49.135366983545822</c:v>
                </c:pt>
                <c:pt idx="16">
                  <c:v>49.541840942573828</c:v>
                </c:pt>
                <c:pt idx="17">
                  <c:v>49.870606644728831</c:v>
                </c:pt>
                <c:pt idx="18">
                  <c:v>50.136520080295377</c:v>
                </c:pt>
                <c:pt idx="19">
                  <c:v>50.351597123768322</c:v>
                </c:pt>
                <c:pt idx="20">
                  <c:v>50.525556497165553</c:v>
                </c:pt>
                <c:pt idx="21">
                  <c:v>50.666258931530962</c:v>
                </c:pt>
                <c:pt idx="22">
                  <c:v>50.780062371091219</c:v>
                </c:pt>
                <c:pt idx="23">
                  <c:v>50.87210927073555</c:v>
                </c:pt>
                <c:pt idx="24">
                  <c:v>50.946558968977286</c:v>
                </c:pt>
                <c:pt idx="25">
                  <c:v>51.006775636672806</c:v>
                </c:pt>
                <c:pt idx="26">
                  <c:v>51.055480294367712</c:v>
                </c:pt>
                <c:pt idx="27">
                  <c:v>51.094873767503302</c:v>
                </c:pt>
                <c:pt idx="28">
                  <c:v>51.126736135480613</c:v>
                </c:pt>
                <c:pt idx="29">
                  <c:v>51.152507168403439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612-43F8-A02C-2F06826DA353}"/>
            </c:ext>
          </c:extLst>
        </c:ser>
        <c:ser>
          <c:idx val="1"/>
          <c:order val="1"/>
          <c:tx>
            <c:v>Analitik</c:v>
          </c:tx>
          <c:marker>
            <c:symbol val="none"/>
          </c:marker>
          <c:xVal>
            <c:numRef>
              <c:f>'ODE-O1-Euler'!$B$7:$B$36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'ODE-O1-Euler'!$D$7:$D$36</c:f>
              <c:numCache>
                <c:formatCode>0.00</c:formatCode>
                <c:ptCount val="30"/>
                <c:pt idx="0">
                  <c:v>0</c:v>
                </c:pt>
                <c:pt idx="1">
                  <c:v>8.9201836828134393</c:v>
                </c:pt>
                <c:pt idx="2">
                  <c:v>16.288137773554993</c:v>
                </c:pt>
                <c:pt idx="3">
                  <c:v>22.373970690636039</c:v>
                </c:pt>
                <c:pt idx="4">
                  <c:v>27.400788425720407</c:v>
                </c:pt>
                <c:pt idx="5">
                  <c:v>31.552873585803734</c:v>
                </c:pt>
                <c:pt idx="6">
                  <c:v>34.982441174113127</c:v>
                </c:pt>
                <c:pt idx="7">
                  <c:v>37.815218776041263</c:v>
                </c:pt>
                <c:pt idx="8">
                  <c:v>40.155055719141579</c:v>
                </c:pt>
                <c:pt idx="9">
                  <c:v>42.087730178502795</c:v>
                </c:pt>
                <c:pt idx="10">
                  <c:v>43.684093795583699</c:v>
                </c:pt>
                <c:pt idx="11">
                  <c:v>45.00266909190232</c:v>
                </c:pt>
                <c:pt idx="12">
                  <c:v>46.091794898490797</c:v>
                </c:pt>
                <c:pt idx="13">
                  <c:v>46.991398452333179</c:v>
                </c:pt>
                <c:pt idx="14">
                  <c:v>47.734459124654222</c:v>
                </c:pt>
                <c:pt idx="15">
                  <c:v>48.348217441183664</c:v>
                </c:pt>
                <c:pt idx="16">
                  <c:v>48.855173716951022</c:v>
                </c:pt>
                <c:pt idx="17">
                  <c:v>49.273912915456968</c:v>
                </c:pt>
                <c:pt idx="18">
                  <c:v>49.619785971471515</c:v>
                </c:pt>
                <c:pt idx="19">
                  <c:v>49.905472554680514</c:v>
                </c:pt>
                <c:pt idx="20">
                  <c:v>50.141445905036548</c:v>
                </c:pt>
                <c:pt idx="21">
                  <c:v>50.33635678062889</c:v>
                </c:pt>
                <c:pt idx="22">
                  <c:v>50.497350593560967</c:v>
                </c:pt>
                <c:pt idx="23">
                  <c:v>50.630329360003017</c:v>
                </c:pt>
                <c:pt idx="24">
                  <c:v>50.740168067481228</c:v>
                </c:pt>
                <c:pt idx="25">
                  <c:v>50.83089339140534</c:v>
                </c:pt>
                <c:pt idx="26">
                  <c:v>50.905831312563677</c:v>
                </c:pt>
                <c:pt idx="27">
                  <c:v>50.967729047227365</c:v>
                </c:pt>
                <c:pt idx="28">
                  <c:v>51.018855759808602</c:v>
                </c:pt>
                <c:pt idx="29">
                  <c:v>51.061085750188155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612-43F8-A02C-2F06826DA353}"/>
            </c:ext>
          </c:extLst>
        </c:ser>
        <c:axId val="40942592"/>
        <c:axId val="40948864"/>
      </c:scatterChart>
      <c:valAx>
        <c:axId val="4094259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Waktu</a:t>
                </a:r>
                <a:r>
                  <a:rPr lang="id-ID" baseline="0"/>
                  <a:t> (s)</a:t>
                </a:r>
                <a:endParaRPr lang="id-ID"/>
              </a:p>
            </c:rich>
          </c:tx>
          <c:layout/>
        </c:title>
        <c:numFmt formatCode="General" sourceLinked="1"/>
        <c:majorTickMark val="none"/>
        <c:tickLblPos val="nextTo"/>
        <c:crossAx val="40948864"/>
        <c:crosses val="autoZero"/>
        <c:crossBetween val="midCat"/>
      </c:valAx>
      <c:valAx>
        <c:axId val="40948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Kecepatan</a:t>
                </a:r>
                <a:r>
                  <a:rPr lang="id-ID" baseline="0"/>
                  <a:t> (m/s)</a:t>
                </a:r>
                <a:endParaRPr lang="id-ID"/>
              </a:p>
            </c:rich>
          </c:tx>
          <c:layout>
            <c:manualLayout>
              <c:xMode val="edge"/>
              <c:yMode val="edge"/>
              <c:x val="1.7323334789404357E-2"/>
              <c:y val="0.35381149109697724"/>
            </c:manualLayout>
          </c:layout>
        </c:title>
        <c:numFmt formatCode="0.00" sourceLinked="1"/>
        <c:majorTickMark val="none"/>
        <c:tickLblPos val="nextTo"/>
        <c:crossAx val="40942592"/>
        <c:crosses val="autoZero"/>
        <c:crossBetween val="midCat"/>
      </c:valAx>
      <c:spPr>
        <a:solidFill>
          <a:schemeClr val="accent6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81702271820354544"/>
          <c:y val="0.23895023216271019"/>
          <c:w val="0.18089993860910741"/>
          <c:h val="0.17634700398301748"/>
        </c:manualLayout>
      </c:layout>
    </c:legend>
    <c:plotVisOnly val="1"/>
    <c:dispBlanksAs val="gap"/>
  </c:chart>
  <c:spPr>
    <a:solidFill>
      <a:schemeClr val="accent6">
        <a:lumMod val="60000"/>
        <a:lumOff val="4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id-ID"/>
              <a:t>Grafik x-t</a:t>
            </a:r>
            <a:r>
              <a:rPr lang="id-ID" baseline="0"/>
              <a:t> dan v-t</a:t>
            </a:r>
            <a:endParaRPr lang="id-ID"/>
          </a:p>
        </c:rich>
      </c:tx>
      <c:layout/>
    </c:title>
    <c:plotArea>
      <c:layout>
        <c:manualLayout>
          <c:layoutTarget val="inner"/>
          <c:xMode val="edge"/>
          <c:yMode val="edge"/>
          <c:x val="0.12973384467229698"/>
          <c:y val="0.13370431639845246"/>
          <c:w val="0.85069428817052872"/>
          <c:h val="0.73591378670749508"/>
        </c:manualLayout>
      </c:layout>
      <c:scatterChart>
        <c:scatterStyle val="smoothMarker"/>
        <c:ser>
          <c:idx val="0"/>
          <c:order val="0"/>
          <c:tx>
            <c:v>Posisi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54"/>
            <c:spPr>
              <a:ln w="38100">
                <a:solidFill>
                  <a:srgbClr val="0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5A-4E35-BBF1-B7D72373DFFE}"/>
              </c:ext>
            </c:extLst>
          </c:dPt>
          <c:xVal>
            <c:numRef>
              <c:f>'ODE-O2-Euler'!$A$11:$A$253</c:f>
              <c:numCache>
                <c:formatCode>0.00</c:formatCode>
                <c:ptCount val="243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  <c:pt idx="210">
                  <c:v>4.1999999999999984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4.2599999999999971</c:v>
                </c:pt>
                <c:pt idx="214">
                  <c:v>4.2799999999999967</c:v>
                </c:pt>
                <c:pt idx="215">
                  <c:v>4.2999999999999963</c:v>
                </c:pt>
                <c:pt idx="216">
                  <c:v>4.3199999999999958</c:v>
                </c:pt>
                <c:pt idx="217">
                  <c:v>4.3399999999999954</c:v>
                </c:pt>
                <c:pt idx="218">
                  <c:v>4.359999999999995</c:v>
                </c:pt>
                <c:pt idx="219">
                  <c:v>4.3799999999999946</c:v>
                </c:pt>
                <c:pt idx="220">
                  <c:v>4.3999999999999941</c:v>
                </c:pt>
                <c:pt idx="221">
                  <c:v>4.4199999999999937</c:v>
                </c:pt>
                <c:pt idx="222">
                  <c:v>4.4399999999999933</c:v>
                </c:pt>
                <c:pt idx="223">
                  <c:v>4.4599999999999929</c:v>
                </c:pt>
                <c:pt idx="224">
                  <c:v>4.4799999999999924</c:v>
                </c:pt>
                <c:pt idx="225">
                  <c:v>4.499999999999992</c:v>
                </c:pt>
                <c:pt idx="226">
                  <c:v>4.5199999999999916</c:v>
                </c:pt>
                <c:pt idx="227">
                  <c:v>4.5399999999999912</c:v>
                </c:pt>
                <c:pt idx="228">
                  <c:v>4.5599999999999907</c:v>
                </c:pt>
                <c:pt idx="229">
                  <c:v>4.5799999999999903</c:v>
                </c:pt>
                <c:pt idx="230">
                  <c:v>4.5999999999999899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4.6599999999999886</c:v>
                </c:pt>
                <c:pt idx="234">
                  <c:v>4.6799999999999882</c:v>
                </c:pt>
                <c:pt idx="235">
                  <c:v>4.6999999999999877</c:v>
                </c:pt>
                <c:pt idx="236">
                  <c:v>4.7199999999999873</c:v>
                </c:pt>
                <c:pt idx="237">
                  <c:v>4.7399999999999869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4.7999999999999856</c:v>
                </c:pt>
                <c:pt idx="241">
                  <c:v>4.8199999999999852</c:v>
                </c:pt>
                <c:pt idx="242">
                  <c:v>4.8399999999999848</c:v>
                </c:pt>
              </c:numCache>
            </c:numRef>
          </c:xVal>
          <c:yVal>
            <c:numRef>
              <c:f>'ODE-O2-Euler'!$B$11:$B$253</c:f>
              <c:numCache>
                <c:formatCode>0.00</c:formatCode>
                <c:ptCount val="243"/>
                <c:pt idx="0">
                  <c:v>5</c:v>
                </c:pt>
                <c:pt idx="1">
                  <c:v>5</c:v>
                </c:pt>
                <c:pt idx="2">
                  <c:v>4.9740000000000002</c:v>
                </c:pt>
                <c:pt idx="3">
                  <c:v>4.9228320000000005</c:v>
                </c:pt>
                <c:pt idx="4">
                  <c:v>4.8474365760000007</c:v>
                </c:pt>
                <c:pt idx="5">
                  <c:v>4.7488550791680009</c:v>
                </c:pt>
                <c:pt idx="6">
                  <c:v>4.6282215200394248</c:v>
                </c:pt>
                <c:pt idx="7">
                  <c:v>4.4867541883912896</c:v>
                </c:pt>
                <c:pt idx="8">
                  <c:v>4.3257470594516896</c:v>
                </c:pt>
                <c:pt idx="9">
                  <c:v>4.1465610368585226</c:v>
                </c:pt>
                <c:pt idx="10">
                  <c:v>3.9506150822791879</c:v>
                </c:pt>
                <c:pt idx="11">
                  <c:v>3.7393772808547276</c:v>
                </c:pt>
                <c:pt idx="12">
                  <c:v>3.5143558906479981</c:v>
                </c:pt>
                <c:pt idx="13">
                  <c:v>3.2770904230674396</c:v>
                </c:pt>
                <c:pt idx="14">
                  <c:v>3.0291427998180893</c:v>
                </c:pt>
                <c:pt idx="15">
                  <c:v>2.7720886303127674</c:v>
                </c:pt>
                <c:pt idx="16">
                  <c:v>2.5075086516725618</c:v>
                </c:pt>
                <c:pt idx="17">
                  <c:v>2.2369803714712164</c:v>
                </c:pt>
                <c:pt idx="18">
                  <c:v>1.9620699512476167</c:v>
                </c:pt>
                <c:pt idx="19">
                  <c:v>1.6843243665395218</c:v>
                </c:pt>
                <c:pt idx="20">
                  <c:v>1.4052638767955983</c:v>
                </c:pt>
                <c:pt idx="21">
                  <c:v>1.1263748360174748</c:v>
                </c:pt>
                <c:pt idx="22">
                  <c:v>0.84910287238491411</c:v>
                </c:pt>
                <c:pt idx="23">
                  <c:v>0.57484646244130455</c:v>
                </c:pt>
                <c:pt idx="24">
                  <c:v>0.30495092267948898</c:v>
                </c:pt>
                <c:pt idx="25">
                  <c:v>4.0702838585356726E-2</c:v>
                </c:pt>
                <c:pt idx="26">
                  <c:v>-0.21667505161569667</c:v>
                </c:pt>
                <c:pt idx="27">
                  <c:v>-0.46602850409096019</c:v>
                </c:pt>
                <c:pt idx="28">
                  <c:v>-0.7062759358186137</c:v>
                </c:pt>
                <c:pt idx="29">
                  <c:v>-0.93641210150970933</c:v>
                </c:pt>
                <c:pt idx="30">
                  <c:v>-1.155511275032433</c:v>
                </c:pt>
                <c:pt idx="31">
                  <c:v>-1.3627299320745792</c:v>
                </c:pt>
                <c:pt idx="32">
                  <c:v>-1.5573089334612078</c:v>
                </c:pt>
                <c:pt idx="33">
                  <c:v>-1.7385752111566766</c:v>
                </c:pt>
                <c:pt idx="34">
                  <c:v>-1.9059429615118921</c:v>
                </c:pt>
                <c:pt idx="35">
                  <c:v>-2.0589143527577258</c:v>
                </c:pt>
                <c:pt idx="36">
                  <c:v>-2.1970797560838311</c:v>
                </c:pt>
                <c:pt idx="37">
                  <c:v>-2.320117511869161</c:v>
                </c:pt>
                <c:pt idx="38">
                  <c:v>-2.4277932447377246</c:v>
                </c:pt>
                <c:pt idx="39">
                  <c:v>-2.5199587430927743</c:v>
                </c:pt>
                <c:pt idx="40">
                  <c:v>-2.5965504206278265</c:v>
                </c:pt>
                <c:pt idx="41">
                  <c:v>-2.6575873790176745</c:v>
                </c:pt>
                <c:pt idx="42">
                  <c:v>-2.7031690925517826</c:v>
                </c:pt>
                <c:pt idx="43">
                  <c:v>-2.7334727368819074</c:v>
                </c:pt>
                <c:pt idx="44">
                  <c:v>-2.7487501853121987</c:v>
                </c:pt>
                <c:pt idx="45">
                  <c:v>-2.7493246971609349</c:v>
                </c:pt>
                <c:pt idx="46">
                  <c:v>-2.7355873236668882</c:v>
                </c:pt>
                <c:pt idx="47">
                  <c:v>-2.7079930576994138</c:v>
                </c:pt>
                <c:pt idx="48">
                  <c:v>-2.6670567541598311</c:v>
                </c:pt>
                <c:pt idx="49">
                  <c:v>-2.6133488484334779</c:v>
                </c:pt>
                <c:pt idx="50">
                  <c:v>-2.5474909005687372</c:v>
                </c:pt>
                <c:pt idx="51">
                  <c:v>-2.4701509930238137</c:v>
                </c:pt>
                <c:pt idx="52">
                  <c:v>-2.3820390098373703</c:v>
                </c:pt>
                <c:pt idx="53">
                  <c:v>-2.2839018249491696</c:v>
                </c:pt>
                <c:pt idx="54">
                  <c:v>-2.1765184271262368</c:v>
                </c:pt>
                <c:pt idx="55">
                  <c:v>-2.060695008543902</c:v>
                </c:pt>
                <c:pt idx="56">
                  <c:v>-1.9372600435351457</c:v>
                </c:pt>
                <c:pt idx="57">
                  <c:v>-1.8070593833622413</c:v>
                </c:pt>
                <c:pt idx="58">
                  <c:v>-1.6709513920884871</c:v>
                </c:pt>
                <c:pt idx="59">
                  <c:v>-1.5298021477420094</c:v>
                </c:pt>
                <c:pt idx="60">
                  <c:v>-1.3844807319757588</c:v>
                </c:pt>
                <c:pt idx="61">
                  <c:v>-1.2358546303457698</c:v>
                </c:pt>
                <c:pt idx="62">
                  <c:v>-1.0847852641616664</c:v>
                </c:pt>
                <c:pt idx="63">
                  <c:v>-0.93212367361765636</c:v>
                </c:pt>
                <c:pt idx="64">
                  <c:v>-0.77870637059741399</c:v>
                </c:pt>
                <c:pt idx="65">
                  <c:v>-0.62535137817100761</c:v>
                </c:pt>
                <c:pt idx="66">
                  <c:v>-0.47285447237513967</c:v>
                </c:pt>
                <c:pt idx="67">
                  <c:v>-0.32198564039825023</c:v>
                </c:pt>
                <c:pt idx="68">
                  <c:v>-0.17348576778827055</c:v>
                </c:pt>
                <c:pt idx="69">
                  <c:v>-2.8063565771739324E-2</c:v>
                </c:pt>
                <c:pt idx="70">
                  <c:v>0.1136072517727619</c:v>
                </c:pt>
                <c:pt idx="71">
                  <c:v>0.25089053369785214</c:v>
                </c:pt>
                <c:pt idx="72">
                  <c:v>0.38318999289212108</c:v>
                </c:pt>
                <c:pt idx="73">
                  <c:v>0.50995123861694469</c:v>
                </c:pt>
                <c:pt idx="74">
                  <c:v>0.63066353651553486</c:v>
                </c:pt>
                <c:pt idx="75">
                  <c:v>0.74486129444056204</c:v>
                </c:pt>
                <c:pt idx="76">
                  <c:v>0.85212527372210756</c:v>
                </c:pt>
                <c:pt idx="77">
                  <c:v>0.95208352693555265</c:v>
                </c:pt>
                <c:pt idx="78">
                  <c:v>1.0444120646228126</c:v>
                </c:pt>
                <c:pt idx="79">
                  <c:v>1.1288352547640153</c:v>
                </c:pt>
                <c:pt idx="80">
                  <c:v>1.2051259600846609</c:v>
                </c:pt>
                <c:pt idx="81">
                  <c:v>1.2731054195102729</c:v>
                </c:pt>
                <c:pt idx="82">
                  <c:v>1.3326428812418252</c:v>
                </c:pt>
                <c:pt idx="83">
                  <c:v>1.3836549960165143</c:v>
                </c:pt>
                <c:pt idx="84">
                  <c:v>1.426104980135956</c:v>
                </c:pt>
                <c:pt idx="85">
                  <c:v>1.4600015587842896</c:v>
                </c:pt>
                <c:pt idx="86">
                  <c:v>1.4853977010191697</c:v>
                </c:pt>
                <c:pt idx="87">
                  <c:v>1.5023891585968552</c:v>
                </c:pt>
                <c:pt idx="88">
                  <c:v>1.5111128214867551</c:v>
                </c:pt>
                <c:pt idx="89">
                  <c:v>1.5117449035394745</c:v>
                </c:pt>
                <c:pt idx="90">
                  <c:v>1.5044989722947759</c:v>
                </c:pt>
                <c:pt idx="91">
                  <c:v>1.4896238373515023</c:v>
                </c:pt>
                <c:pt idx="92">
                  <c:v>1.4674013120704805</c:v>
                </c:pt>
                <c:pt idx="93">
                  <c:v>1.4381438636442236</c:v>
                </c:pt>
                <c:pt idx="94">
                  <c:v>1.4021921667448405</c:v>
                </c:pt>
                <c:pt idx="95">
                  <c:v>1.3599125760552877</c:v>
                </c:pt>
                <c:pt idx="96">
                  <c:v>1.3116945330007275</c:v>
                </c:pt>
                <c:pt idx="97">
                  <c:v>1.2579479219284255</c:v>
                </c:pt>
                <c:pt idx="98">
                  <c:v>1.1991003908388336</c:v>
                </c:pt>
                <c:pt idx="99">
                  <c:v>1.1355946515500808</c:v>
                </c:pt>
                <c:pt idx="100">
                  <c:v>1.0678857738862062</c:v>
                </c:pt>
                <c:pt idx="101">
                  <c:v>0.99643848811951508</c:v>
                </c:pt>
                <c:pt idx="102">
                  <c:v>0.92172450947314977</c:v>
                </c:pt>
                <c:pt idx="103">
                  <c:v>0.84421989800524666</c:v>
                </c:pt>
                <c:pt idx="104">
                  <c:v>0.76440246665505607</c:v>
                </c:pt>
                <c:pt idx="105">
                  <c:v>0.6827492496384443</c:v>
                </c:pt>
                <c:pt idx="106">
                  <c:v>0.59973404273975783</c:v>
                </c:pt>
                <c:pt idx="107">
                  <c:v>0.51582502636370942</c:v>
                </c:pt>
                <c:pt idx="108">
                  <c:v>0.43148248148944784</c:v>
                </c:pt>
                <c:pt idx="109">
                  <c:v>0.34715660791407132</c:v>
                </c:pt>
                <c:pt idx="110">
                  <c:v>0.26328545338936177</c:v>
                </c:pt>
                <c:pt idx="111">
                  <c:v>0.18029296144828974</c:v>
                </c:pt>
                <c:pt idx="112">
                  <c:v>9.8587144891707335E-2</c:v>
                </c:pt>
                <c:pt idx="113">
                  <c:v>1.8558391065404453E-2</c:v>
                </c:pt>
                <c:pt idx="114">
                  <c:v>-5.9422095791893614E-2</c:v>
                </c:pt>
                <c:pt idx="115">
                  <c:v>-0.13500371070329825</c:v>
                </c:pt>
                <c:pt idx="116">
                  <c:v>-0.20785771903942007</c:v>
                </c:pt>
                <c:pt idx="117">
                  <c:v>-0.27767837981312887</c:v>
                </c:pt>
                <c:pt idx="118">
                  <c:v>-0.34418391930307402</c:v>
                </c:pt>
                <c:pt idx="119">
                  <c:v>-0.40711735395431264</c:v>
                </c:pt>
                <c:pt idx="120">
                  <c:v>-0.46624716231633562</c:v>
                </c:pt>
                <c:pt idx="121">
                  <c:v>-0.52136780657021142</c:v>
                </c:pt>
                <c:pt idx="122">
                  <c:v>-0.57230010496391825</c:v>
                </c:pt>
                <c:pt idx="123">
                  <c:v>-0.61889145721486138</c:v>
                </c:pt>
                <c:pt idx="124">
                  <c:v>-0.66101592564796197</c:v>
                </c:pt>
                <c:pt idx="125">
                  <c:v>-0.69857417551368606</c:v>
                </c:pt>
                <c:pt idx="126">
                  <c:v>-0.73149327857033752</c:v>
                </c:pt>
                <c:pt idx="127">
                  <c:v>-0.75972638461650499</c:v>
                </c:pt>
                <c:pt idx="128">
                  <c:v>-0.78325226622062938</c:v>
                </c:pt>
                <c:pt idx="129">
                  <c:v>-0.80207474241341592</c:v>
                </c:pt>
                <c:pt idx="130">
                  <c:v>-0.81622198758368603</c:v>
                </c:pt>
                <c:pt idx="131">
                  <c:v>-0.82574573224795778</c:v>
                </c:pt>
                <c:pt idx="132">
                  <c:v>-0.83072036274753769</c:v>
                </c:pt>
                <c:pt idx="133">
                  <c:v>-0.83124192726344159</c:v>
                </c:pt>
                <c:pt idx="134">
                  <c:v>-0.82742705582854936</c:v>
                </c:pt>
                <c:pt idx="135">
                  <c:v>-0.81941180225780386</c:v>
                </c:pt>
                <c:pt idx="136">
                  <c:v>-0.80735041611101366</c:v>
                </c:pt>
                <c:pt idx="137">
                  <c:v>-0.79141405294918021</c:v>
                </c:pt>
                <c:pt idx="138">
                  <c:v>-0.77178943124474819</c:v>
                </c:pt>
                <c:pt idx="139">
                  <c:v>-0.74867744435952222</c:v>
                </c:pt>
                <c:pt idx="140">
                  <c:v>-0.7222917360121508</c:v>
                </c:pt>
                <c:pt idx="141">
                  <c:v>-0.6928572476212258</c:v>
                </c:pt>
                <c:pt idx="142">
                  <c:v>-0.66060874583154716</c:v>
                </c:pt>
                <c:pt idx="143">
                  <c:v>-0.62578933841150786</c:v>
                </c:pt>
                <c:pt idx="144">
                  <c:v>-0.58864898655058573</c:v>
                </c:pt>
                <c:pt idx="145">
                  <c:v>-0.54944302138947332</c:v>
                </c:pt>
                <c:pt idx="146">
                  <c:v>-0.50843067238345352</c:v>
                </c:pt>
                <c:pt idx="147">
                  <c:v>-0.46587361483440104</c:v>
                </c:pt>
                <c:pt idx="148">
                  <c:v>-0.42203454363052428</c:v>
                </c:pt>
                <c:pt idx="149">
                  <c:v>-0.37717577990803269</c:v>
                </c:pt>
                <c:pt idx="150">
                  <c:v>-0.33155791699778209</c:v>
                </c:pt>
                <c:pt idx="151">
                  <c:v>-0.28543851164513773</c:v>
                </c:pt>
                <c:pt idx="152">
                  <c:v>-0.23907082609538954</c:v>
                </c:pt>
                <c:pt idx="153">
                  <c:v>-0.19270262622267859</c:v>
                </c:pt>
                <c:pt idx="154">
                  <c:v>-0.14657504045019837</c:v>
                </c:pt>
                <c:pt idx="155">
                  <c:v>-0.10092148376607957</c:v>
                </c:pt>
                <c:pt idx="156">
                  <c:v>-5.5966650685511543E-2</c:v>
                </c:pt>
                <c:pt idx="157">
                  <c:v>-1.1925580547938082E-2</c:v>
                </c:pt>
                <c:pt idx="158">
                  <c:v>3.0997201928797694E-2</c:v>
                </c:pt>
                <c:pt idx="159">
                  <c:v>7.2608468385127203E-2</c:v>
                </c:pt>
                <c:pt idx="160">
                  <c:v>0.11272698886482442</c:v>
                </c:pt>
                <c:pt idx="161">
                  <c:v>0.15118415265356866</c:v>
                </c:pt>
                <c:pt idx="162">
                  <c:v>0.187824506858976</c:v>
                </c:pt>
                <c:pt idx="163">
                  <c:v>0.22250621213601177</c:v>
                </c:pt>
                <c:pt idx="164">
                  <c:v>0.25510141540851572</c:v>
                </c:pt>
                <c:pt idx="165">
                  <c:v>0.28549653987319229</c:v>
                </c:pt>
                <c:pt idx="166">
                  <c:v>0.31359249299487491</c:v>
                </c:pt>
                <c:pt idx="167">
                  <c:v>0.33930479360932309</c:v>
                </c:pt>
                <c:pt idx="168">
                  <c:v>0.36256361964053557</c:v>
                </c:pt>
                <c:pt idx="169">
                  <c:v>0.38331377831198077</c:v>
                </c:pt>
                <c:pt idx="170">
                  <c:v>0.40151460108380893</c:v>
                </c:pt>
                <c:pt idx="171">
                  <c:v>0.4171397658797163</c:v>
                </c:pt>
                <c:pt idx="172">
                  <c:v>0.4301770494765188</c:v>
                </c:pt>
                <c:pt idx="173">
                  <c:v>0.44062801321564915</c:v>
                </c:pt>
                <c:pt idx="174">
                  <c:v>0.44850762545784939</c:v>
                </c:pt>
                <c:pt idx="175">
                  <c:v>0.45384382443957788</c:v>
                </c:pt>
                <c:pt idx="176">
                  <c:v>0.45667702540151023</c:v>
                </c:pt>
                <c:pt idx="177">
                  <c:v>0.45705957604557496</c:v>
                </c:pt>
                <c:pt idx="178">
                  <c:v>0.45505516453694173</c:v>
                </c:pt>
                <c:pt idx="179">
                  <c:v>0.45073818440114777</c:v>
                </c:pt>
                <c:pt idx="180">
                  <c:v>0.44419306077410714</c:v>
                </c:pt>
                <c:pt idx="181">
                  <c:v>0.43551354254424585</c:v>
                </c:pt>
                <c:pt idx="182">
                  <c:v>0.42480196498171474</c:v>
                </c:pt>
                <c:pt idx="183">
                  <c:v>0.41216848747995455</c:v>
                </c:pt>
                <c:pt idx="184">
                  <c:v>0.39773031104034579</c:v>
                </c:pt>
                <c:pt idx="185">
                  <c:v>0.38161088011190875</c:v>
                </c:pt>
                <c:pt idx="186">
                  <c:v>0.36393907335577186</c:v>
                </c:pt>
                <c:pt idx="187">
                  <c:v>0.34484838783924943</c:v>
                </c:pt>
                <c:pt idx="188">
                  <c:v>0.32447612107780571</c:v>
                </c:pt>
                <c:pt idx="189">
                  <c:v>0.3029625552359641</c:v>
                </c:pt>
                <c:pt idx="190">
                  <c:v>0.28045014767145682</c:v>
                </c:pt>
                <c:pt idx="191">
                  <c:v>0.25708273186178676</c:v>
                </c:pt>
                <c:pt idx="192">
                  <c:v>0.23300473259013457</c:v>
                </c:pt>
                <c:pt idx="193">
                  <c:v>0.20836039908949397</c:v>
                </c:pt>
                <c:pt idx="194">
                  <c:v>0.18329305965140516</c:v>
                </c:pt>
                <c:pt idx="195">
                  <c:v>0.15794440100006982</c:v>
                </c:pt>
                <c:pt idx="196">
                  <c:v>0.13245377551538992</c:v>
                </c:pt>
                <c:pt idx="197">
                  <c:v>0.10695753916101941</c:v>
                </c:pt>
                <c:pt idx="198">
                  <c:v>8.1588422737308722E-2</c:v>
                </c:pt>
                <c:pt idx="199">
                  <c:v>5.6474938835519475E-2</c:v>
                </c:pt>
                <c:pt idx="200">
                  <c:v>3.1740826620353477E-2</c:v>
                </c:pt>
                <c:pt idx="201">
                  <c:v>7.5045363141280873E-3</c:v>
                </c:pt>
                <c:pt idx="202">
                  <c:v>-1.6121245000723927E-2</c:v>
                </c:pt>
                <c:pt idx="203">
                  <c:v>-3.9030024902334148E-2</c:v>
                </c:pt>
                <c:pt idx="204">
                  <c:v>-6.1121893373089077E-2</c:v>
                </c:pt>
                <c:pt idx="205">
                  <c:v>-8.2303865923287714E-2</c:v>
                </c:pt>
                <c:pt idx="206">
                  <c:v>-0.10249018150633993</c:v>
                </c:pt>
                <c:pt idx="207">
                  <c:v>-0.12160255488793337</c:v>
                </c:pt>
                <c:pt idx="208">
                  <c:v>-0.13957038337748284</c:v>
                </c:pt>
                <c:pt idx="209">
                  <c:v>-0.15633090806994948</c:v>
                </c:pt>
                <c:pt idx="210">
                  <c:v>-0.1718293299786943</c:v>
                </c:pt>
                <c:pt idx="211">
                  <c:v>-0.18601888166439554</c:v>
                </c:pt>
                <c:pt idx="212">
                  <c:v>-0.19886085518026511</c:v>
                </c:pt>
                <c:pt idx="213">
                  <c:v>-0.21032458735897203</c:v>
                </c:pt>
                <c:pt idx="214">
                  <c:v>-0.22038740366102294</c:v>
                </c:pt>
                <c:pt idx="215">
                  <c:v>-0.22903452198714155</c:v>
                </c:pt>
                <c:pt idx="216">
                  <c:v>-0.23625891802778706</c:v>
                </c:pt>
                <c:pt idx="217">
                  <c:v>-0.24206115388079877</c:v>
                </c:pt>
                <c:pt idx="218">
                  <c:v>-0.24644917181276962</c:v>
                </c:pt>
                <c:pt idx="219">
                  <c:v>-0.24943805517073725</c:v>
                </c:pt>
                <c:pt idx="220">
                  <c:v>-0.25104975856782352</c:v>
                </c:pt>
                <c:pt idx="221">
                  <c:v>-0.25131280956931518</c:v>
                </c:pt>
                <c:pt idx="222">
                  <c:v>-0.25026198419420642</c:v>
                </c:pt>
                <c:pt idx="223">
                  <c:v>-0.24793795862134071</c:v>
                </c:pt>
                <c:pt idx="224">
                  <c:v>-0.24438693954899685</c:v>
                </c:pt>
                <c:pt idx="225">
                  <c:v>-0.23966027570213699</c:v>
                </c:pt>
                <c:pt idx="226">
                  <c:v>-0.23381405301272187</c:v>
                </c:pt>
                <c:pt idx="227">
                  <c:v>-0.22690867601571693</c:v>
                </c:pt>
                <c:pt idx="228">
                  <c:v>-0.21900843800695</c:v>
                </c:pt>
                <c:pt idx="229">
                  <c:v>-0.21018108249918188</c:v>
                </c:pt>
                <c:pt idx="230">
                  <c:v>-0.2004973584900262</c:v>
                </c:pt>
                <c:pt idx="231">
                  <c:v>-0.19003057202016774</c:v>
                </c:pt>
                <c:pt idx="232">
                  <c:v>-0.17885613645319662</c:v>
                </c:pt>
                <c:pt idx="233">
                  <c:v>-0.1670511238498637</c:v>
                </c:pt>
                <c:pt idx="234">
                  <c:v>-0.15469381974028082</c:v>
                </c:pt>
                <c:pt idx="235">
                  <c:v>-0.14186328351818531</c:v>
                </c:pt>
                <c:pt idx="236">
                  <c:v>-0.12863891659254739</c:v>
                </c:pt>
                <c:pt idx="237">
                  <c:v>-0.11510004033423532</c:v>
                </c:pt>
                <c:pt idx="238">
                  <c:v>-0.10132548574990798</c:v>
                </c:pt>
                <c:pt idx="239">
                  <c:v>-8.7393196702541087E-2</c:v>
                </c:pt>
                <c:pt idx="240">
                  <c:v>-7.3379848378790413E-2</c:v>
                </c:pt>
                <c:pt idx="241">
                  <c:v>-5.936048257854655E-2</c:v>
                </c:pt>
                <c:pt idx="242">
                  <c:v>-4.5408161272340777E-2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95A-4E35-BBF1-B7D72373DFFE}"/>
            </c:ext>
          </c:extLst>
        </c:ser>
        <c:ser>
          <c:idx val="1"/>
          <c:order val="1"/>
          <c:tx>
            <c:v>Kecepatan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'ODE-O2-Euler'!$A$11:$A$253</c:f>
              <c:numCache>
                <c:formatCode>0.00</c:formatCode>
                <c:ptCount val="243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1.5200000000000009</c:v>
                </c:pt>
                <c:pt idx="77">
                  <c:v>1.5400000000000009</c:v>
                </c:pt>
                <c:pt idx="78">
                  <c:v>1.5600000000000009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1.7000000000000011</c:v>
                </c:pt>
                <c:pt idx="86">
                  <c:v>1.7200000000000011</c:v>
                </c:pt>
                <c:pt idx="87">
                  <c:v>1.7400000000000011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  <c:pt idx="101">
                  <c:v>2.0200000000000014</c:v>
                </c:pt>
                <c:pt idx="102">
                  <c:v>2.0400000000000014</c:v>
                </c:pt>
                <c:pt idx="103">
                  <c:v>2.0600000000000014</c:v>
                </c:pt>
                <c:pt idx="104">
                  <c:v>2.0800000000000014</c:v>
                </c:pt>
                <c:pt idx="105">
                  <c:v>2.1000000000000014</c:v>
                </c:pt>
                <c:pt idx="106">
                  <c:v>2.1200000000000014</c:v>
                </c:pt>
                <c:pt idx="107">
                  <c:v>2.1400000000000015</c:v>
                </c:pt>
                <c:pt idx="108">
                  <c:v>2.1600000000000015</c:v>
                </c:pt>
                <c:pt idx="109">
                  <c:v>2.1800000000000015</c:v>
                </c:pt>
                <c:pt idx="110">
                  <c:v>2.2000000000000015</c:v>
                </c:pt>
                <c:pt idx="111">
                  <c:v>2.2200000000000015</c:v>
                </c:pt>
                <c:pt idx="112">
                  <c:v>2.2400000000000015</c:v>
                </c:pt>
                <c:pt idx="113">
                  <c:v>2.2600000000000016</c:v>
                </c:pt>
                <c:pt idx="114">
                  <c:v>2.2800000000000016</c:v>
                </c:pt>
                <c:pt idx="115">
                  <c:v>2.3000000000000016</c:v>
                </c:pt>
                <c:pt idx="116">
                  <c:v>2.3200000000000016</c:v>
                </c:pt>
                <c:pt idx="117">
                  <c:v>2.3400000000000016</c:v>
                </c:pt>
                <c:pt idx="118">
                  <c:v>2.3600000000000017</c:v>
                </c:pt>
                <c:pt idx="119">
                  <c:v>2.3800000000000017</c:v>
                </c:pt>
                <c:pt idx="120">
                  <c:v>2.4000000000000017</c:v>
                </c:pt>
                <c:pt idx="121">
                  <c:v>2.4200000000000017</c:v>
                </c:pt>
                <c:pt idx="122">
                  <c:v>2.4400000000000017</c:v>
                </c:pt>
                <c:pt idx="123">
                  <c:v>2.4600000000000017</c:v>
                </c:pt>
                <c:pt idx="124">
                  <c:v>2.4800000000000018</c:v>
                </c:pt>
                <c:pt idx="125">
                  <c:v>2.5000000000000018</c:v>
                </c:pt>
                <c:pt idx="126">
                  <c:v>2.5200000000000018</c:v>
                </c:pt>
                <c:pt idx="127">
                  <c:v>2.5400000000000018</c:v>
                </c:pt>
                <c:pt idx="128">
                  <c:v>2.5600000000000018</c:v>
                </c:pt>
                <c:pt idx="129">
                  <c:v>2.5800000000000018</c:v>
                </c:pt>
                <c:pt idx="130">
                  <c:v>2.6000000000000019</c:v>
                </c:pt>
                <c:pt idx="131">
                  <c:v>2.6200000000000019</c:v>
                </c:pt>
                <c:pt idx="132">
                  <c:v>2.6400000000000019</c:v>
                </c:pt>
                <c:pt idx="133">
                  <c:v>2.6600000000000019</c:v>
                </c:pt>
                <c:pt idx="134">
                  <c:v>2.6800000000000019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2.8200000000000021</c:v>
                </c:pt>
                <c:pt idx="142">
                  <c:v>2.8400000000000021</c:v>
                </c:pt>
                <c:pt idx="143">
                  <c:v>2.8600000000000021</c:v>
                </c:pt>
                <c:pt idx="144">
                  <c:v>2.8800000000000021</c:v>
                </c:pt>
                <c:pt idx="145">
                  <c:v>2.9000000000000021</c:v>
                </c:pt>
                <c:pt idx="146">
                  <c:v>2.9200000000000021</c:v>
                </c:pt>
                <c:pt idx="147">
                  <c:v>2.9400000000000022</c:v>
                </c:pt>
                <c:pt idx="148">
                  <c:v>2.9600000000000022</c:v>
                </c:pt>
                <c:pt idx="149">
                  <c:v>2.9800000000000022</c:v>
                </c:pt>
                <c:pt idx="150">
                  <c:v>3.0000000000000022</c:v>
                </c:pt>
                <c:pt idx="151">
                  <c:v>3.0200000000000022</c:v>
                </c:pt>
                <c:pt idx="152">
                  <c:v>3.0400000000000023</c:v>
                </c:pt>
                <c:pt idx="153">
                  <c:v>3.0600000000000023</c:v>
                </c:pt>
                <c:pt idx="154">
                  <c:v>3.0800000000000023</c:v>
                </c:pt>
                <c:pt idx="155">
                  <c:v>3.1000000000000023</c:v>
                </c:pt>
                <c:pt idx="156">
                  <c:v>3.1200000000000023</c:v>
                </c:pt>
                <c:pt idx="157">
                  <c:v>3.1400000000000023</c:v>
                </c:pt>
                <c:pt idx="158">
                  <c:v>3.1600000000000024</c:v>
                </c:pt>
                <c:pt idx="159">
                  <c:v>3.1800000000000024</c:v>
                </c:pt>
                <c:pt idx="160">
                  <c:v>3.2000000000000024</c:v>
                </c:pt>
                <c:pt idx="161">
                  <c:v>3.2200000000000024</c:v>
                </c:pt>
                <c:pt idx="162">
                  <c:v>3.2400000000000024</c:v>
                </c:pt>
                <c:pt idx="163">
                  <c:v>3.2600000000000025</c:v>
                </c:pt>
                <c:pt idx="164">
                  <c:v>3.2800000000000025</c:v>
                </c:pt>
                <c:pt idx="165">
                  <c:v>3.3000000000000025</c:v>
                </c:pt>
                <c:pt idx="166">
                  <c:v>3.3200000000000025</c:v>
                </c:pt>
                <c:pt idx="167">
                  <c:v>3.3400000000000025</c:v>
                </c:pt>
                <c:pt idx="168">
                  <c:v>3.3600000000000025</c:v>
                </c:pt>
                <c:pt idx="169">
                  <c:v>3.3800000000000026</c:v>
                </c:pt>
                <c:pt idx="170">
                  <c:v>3.4000000000000026</c:v>
                </c:pt>
                <c:pt idx="171">
                  <c:v>3.4200000000000026</c:v>
                </c:pt>
                <c:pt idx="172">
                  <c:v>3.4400000000000026</c:v>
                </c:pt>
                <c:pt idx="173">
                  <c:v>3.4600000000000026</c:v>
                </c:pt>
                <c:pt idx="174">
                  <c:v>3.4800000000000026</c:v>
                </c:pt>
                <c:pt idx="175">
                  <c:v>3.5000000000000027</c:v>
                </c:pt>
                <c:pt idx="176">
                  <c:v>3.5200000000000027</c:v>
                </c:pt>
                <c:pt idx="177">
                  <c:v>3.5400000000000027</c:v>
                </c:pt>
                <c:pt idx="178">
                  <c:v>3.5600000000000027</c:v>
                </c:pt>
                <c:pt idx="179">
                  <c:v>3.5800000000000027</c:v>
                </c:pt>
                <c:pt idx="180">
                  <c:v>3.6000000000000028</c:v>
                </c:pt>
                <c:pt idx="181">
                  <c:v>3.6200000000000028</c:v>
                </c:pt>
                <c:pt idx="182">
                  <c:v>3.6400000000000028</c:v>
                </c:pt>
                <c:pt idx="183">
                  <c:v>3.6600000000000028</c:v>
                </c:pt>
                <c:pt idx="184">
                  <c:v>3.6800000000000028</c:v>
                </c:pt>
                <c:pt idx="185">
                  <c:v>3.7000000000000028</c:v>
                </c:pt>
                <c:pt idx="186">
                  <c:v>3.7200000000000029</c:v>
                </c:pt>
                <c:pt idx="187">
                  <c:v>3.7400000000000029</c:v>
                </c:pt>
                <c:pt idx="188">
                  <c:v>3.7600000000000029</c:v>
                </c:pt>
                <c:pt idx="189">
                  <c:v>3.7800000000000029</c:v>
                </c:pt>
                <c:pt idx="190">
                  <c:v>3.8000000000000029</c:v>
                </c:pt>
                <c:pt idx="191">
                  <c:v>3.8200000000000029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3.9400000000000031</c:v>
                </c:pt>
                <c:pt idx="198">
                  <c:v>3.9600000000000031</c:v>
                </c:pt>
                <c:pt idx="199">
                  <c:v>3.9800000000000031</c:v>
                </c:pt>
                <c:pt idx="200">
                  <c:v>4.0000000000000027</c:v>
                </c:pt>
                <c:pt idx="201">
                  <c:v>4.0200000000000022</c:v>
                </c:pt>
                <c:pt idx="202">
                  <c:v>4.0400000000000018</c:v>
                </c:pt>
                <c:pt idx="203">
                  <c:v>4.0600000000000014</c:v>
                </c:pt>
                <c:pt idx="204">
                  <c:v>4.080000000000001</c:v>
                </c:pt>
                <c:pt idx="205">
                  <c:v>4.1000000000000005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4.1599999999999993</c:v>
                </c:pt>
                <c:pt idx="209">
                  <c:v>4.1799999999999988</c:v>
                </c:pt>
                <c:pt idx="210">
                  <c:v>4.1999999999999984</c:v>
                </c:pt>
                <c:pt idx="211">
                  <c:v>4.219999999999998</c:v>
                </c:pt>
                <c:pt idx="212">
                  <c:v>4.2399999999999975</c:v>
                </c:pt>
                <c:pt idx="213">
                  <c:v>4.2599999999999971</c:v>
                </c:pt>
                <c:pt idx="214">
                  <c:v>4.2799999999999967</c:v>
                </c:pt>
                <c:pt idx="215">
                  <c:v>4.2999999999999963</c:v>
                </c:pt>
                <c:pt idx="216">
                  <c:v>4.3199999999999958</c:v>
                </c:pt>
                <c:pt idx="217">
                  <c:v>4.3399999999999954</c:v>
                </c:pt>
                <c:pt idx="218">
                  <c:v>4.359999999999995</c:v>
                </c:pt>
                <c:pt idx="219">
                  <c:v>4.3799999999999946</c:v>
                </c:pt>
                <c:pt idx="220">
                  <c:v>4.3999999999999941</c:v>
                </c:pt>
                <c:pt idx="221">
                  <c:v>4.4199999999999937</c:v>
                </c:pt>
                <c:pt idx="222">
                  <c:v>4.4399999999999933</c:v>
                </c:pt>
                <c:pt idx="223">
                  <c:v>4.4599999999999929</c:v>
                </c:pt>
                <c:pt idx="224">
                  <c:v>4.4799999999999924</c:v>
                </c:pt>
                <c:pt idx="225">
                  <c:v>4.499999999999992</c:v>
                </c:pt>
                <c:pt idx="226">
                  <c:v>4.5199999999999916</c:v>
                </c:pt>
                <c:pt idx="227">
                  <c:v>4.5399999999999912</c:v>
                </c:pt>
                <c:pt idx="228">
                  <c:v>4.5599999999999907</c:v>
                </c:pt>
                <c:pt idx="229">
                  <c:v>4.5799999999999903</c:v>
                </c:pt>
                <c:pt idx="230">
                  <c:v>4.5999999999999899</c:v>
                </c:pt>
                <c:pt idx="231">
                  <c:v>4.6199999999999894</c:v>
                </c:pt>
                <c:pt idx="232">
                  <c:v>4.639999999999989</c:v>
                </c:pt>
                <c:pt idx="233">
                  <c:v>4.6599999999999886</c:v>
                </c:pt>
                <c:pt idx="234">
                  <c:v>4.6799999999999882</c:v>
                </c:pt>
                <c:pt idx="235">
                  <c:v>4.6999999999999877</c:v>
                </c:pt>
                <c:pt idx="236">
                  <c:v>4.7199999999999873</c:v>
                </c:pt>
                <c:pt idx="237">
                  <c:v>4.7399999999999869</c:v>
                </c:pt>
                <c:pt idx="238">
                  <c:v>4.7599999999999865</c:v>
                </c:pt>
                <c:pt idx="239">
                  <c:v>4.779999999999986</c:v>
                </c:pt>
                <c:pt idx="240">
                  <c:v>4.7999999999999856</c:v>
                </c:pt>
                <c:pt idx="241">
                  <c:v>4.8199999999999852</c:v>
                </c:pt>
                <c:pt idx="242">
                  <c:v>4.8399999999999848</c:v>
                </c:pt>
              </c:numCache>
            </c:numRef>
          </c:xVal>
          <c:yVal>
            <c:numRef>
              <c:f>'ODE-O2-Euler'!$C$11:$C$253</c:f>
              <c:numCache>
                <c:formatCode>0.00</c:formatCode>
                <c:ptCount val="243"/>
                <c:pt idx="0">
                  <c:v>0</c:v>
                </c:pt>
                <c:pt idx="1">
                  <c:v>-1.3</c:v>
                </c:pt>
                <c:pt idx="2">
                  <c:v>-2.5583999999999998</c:v>
                </c:pt>
                <c:pt idx="3">
                  <c:v>-3.7697712000000001</c:v>
                </c:pt>
                <c:pt idx="4">
                  <c:v>-4.9290748416000003</c:v>
                </c:pt>
                <c:pt idx="5">
                  <c:v>-6.0316779564288003</c:v>
                </c:pt>
                <c:pt idx="6">
                  <c:v>-7.0733665824067593</c:v>
                </c:pt>
                <c:pt idx="7">
                  <c:v>-8.0503564469799933</c:v>
                </c:pt>
                <c:pt idx="8">
                  <c:v>-8.9593011296583693</c:v>
                </c:pt>
                <c:pt idx="9">
                  <c:v>-9.7972977289667416</c:v>
                </c:pt>
                <c:pt idx="10">
                  <c:v>-10.561890071223022</c:v>
                </c:pt>
                <c:pt idx="11">
                  <c:v>-11.251069510336475</c:v>
                </c:pt>
                <c:pt idx="12">
                  <c:v>-11.863273379027937</c:v>
                </c:pt>
                <c:pt idx="13">
                  <c:v>-12.397381162467523</c:v>
                </c:pt>
                <c:pt idx="14">
                  <c:v>-12.852708475266096</c:v>
                </c:pt>
                <c:pt idx="15">
                  <c:v>-13.228998932010285</c:v>
                </c:pt>
                <c:pt idx="16">
                  <c:v>-13.526414010067276</c:v>
                </c:pt>
                <c:pt idx="17">
                  <c:v>-13.745521011179989</c:v>
                </c:pt>
                <c:pt idx="18">
                  <c:v>-13.887279235404746</c:v>
                </c:pt>
                <c:pt idx="19">
                  <c:v>-13.953024487196174</c:v>
                </c:pt>
                <c:pt idx="20">
                  <c:v>-13.944452038906173</c:v>
                </c:pt>
                <c:pt idx="21">
                  <c:v>-13.863598181628031</c:v>
                </c:pt>
                <c:pt idx="22">
                  <c:v>-13.712820497180477</c:v>
                </c:pt>
                <c:pt idx="23">
                  <c:v>-13.494776988090779</c:v>
                </c:pt>
                <c:pt idx="24">
                  <c:v>-13.212404204706614</c:v>
                </c:pt>
                <c:pt idx="25">
                  <c:v>-12.868894510052669</c:v>
                </c:pt>
                <c:pt idx="26">
                  <c:v>-12.467672623763177</c:v>
                </c:pt>
                <c:pt idx="27">
                  <c:v>-12.012371586382674</c:v>
                </c:pt>
                <c:pt idx="28">
                  <c:v>-11.506808284554779</c:v>
                </c:pt>
                <c:pt idx="29">
                  <c:v>-10.954958676136187</c:v>
                </c:pt>
                <c:pt idx="30">
                  <c:v>-10.360932852107304</c:v>
                </c:pt>
                <c:pt idx="31">
                  <c:v>-9.7289500693314377</c:v>
                </c:pt>
                <c:pt idx="32">
                  <c:v>-9.0633138847734411</c:v>
                </c:pt>
                <c:pt idx="33">
                  <c:v>-8.3683875177607767</c:v>
                </c:pt>
                <c:pt idx="34">
                  <c:v>-7.648569562291696</c:v>
                </c:pt>
                <c:pt idx="35">
                  <c:v>-6.9082701663052699</c:v>
                </c:pt>
                <c:pt idx="36">
                  <c:v>-6.1518877892664925</c:v>
                </c:pt>
                <c:pt idx="37">
                  <c:v>-5.3837866434281683</c:v>
                </c:pt>
                <c:pt idx="38">
                  <c:v>-4.6082749177524853</c:v>
                </c:pt>
                <c:pt idx="39">
                  <c:v>-3.8295838767525971</c:v>
                </c:pt>
                <c:pt idx="40">
                  <c:v>-3.0518479194923929</c:v>
                </c:pt>
                <c:pt idx="41">
                  <c:v>-2.2790856767054013</c:v>
                </c:pt>
                <c:pt idx="42">
                  <c:v>-1.5151822165062332</c:v>
                </c:pt>
                <c:pt idx="43">
                  <c:v>-0.76387242151457013</c:v>
                </c:pt>
                <c:pt idx="44">
                  <c:v>-2.8725592436807945E-2</c:v>
                </c:pt>
                <c:pt idx="45">
                  <c:v>0.68686867470234148</c:v>
                </c:pt>
                <c:pt idx="46">
                  <c:v>1.3797132983737095</c:v>
                </c:pt>
                <c:pt idx="47">
                  <c:v>2.0468151769791416</c:v>
                </c:pt>
                <c:pt idx="48">
                  <c:v>2.6853952863176564</c:v>
                </c:pt>
                <c:pt idx="49">
                  <c:v>3.2928973932370478</c:v>
                </c:pt>
                <c:pt idx="50">
                  <c:v>3.8669953772461665</c:v>
                </c:pt>
                <c:pt idx="51">
                  <c:v>4.4055991593221613</c:v>
                </c:pt>
                <c:pt idx="52">
                  <c:v>4.9068592444100441</c:v>
                </c:pt>
                <c:pt idx="53">
                  <c:v>5.3691698911466386</c:v>
                </c:pt>
                <c:pt idx="54">
                  <c:v>5.7911709291167304</c:v>
                </c:pt>
                <c:pt idx="55">
                  <c:v>6.1717482504378163</c:v>
                </c:pt>
                <c:pt idx="56">
                  <c:v>6.5100330086452205</c:v>
                </c:pt>
                <c:pt idx="57">
                  <c:v>6.8053995636877112</c:v>
                </c:pt>
                <c:pt idx="58">
                  <c:v>7.057462217323887</c:v>
                </c:pt>
                <c:pt idx="59">
                  <c:v>7.2660707883125291</c:v>
                </c:pt>
                <c:pt idx="60">
                  <c:v>7.4313050814994508</c:v>
                </c:pt>
                <c:pt idx="61">
                  <c:v>7.553468309205166</c:v>
                </c:pt>
                <c:pt idx="62">
                  <c:v>7.6330795272005005</c:v>
                </c:pt>
                <c:pt idx="63">
                  <c:v>7.6708651510121175</c:v>
                </c:pt>
                <c:pt idx="64">
                  <c:v>7.6677496213203202</c:v>
                </c:pt>
                <c:pt idx="65">
                  <c:v>7.6248452897933978</c:v>
                </c:pt>
                <c:pt idx="66">
                  <c:v>7.5434415988444714</c:v>
                </c:pt>
                <c:pt idx="67">
                  <c:v>7.4249936304989843</c:v>
                </c:pt>
                <c:pt idx="68">
                  <c:v>7.2711101008265615</c:v>
                </c:pt>
                <c:pt idx="69">
                  <c:v>7.0835408772250616</c:v>
                </c:pt>
                <c:pt idx="70">
                  <c:v>6.8641640962545116</c:v>
                </c:pt>
                <c:pt idx="71">
                  <c:v>6.614972959713449</c:v>
                </c:pt>
                <c:pt idx="72">
                  <c:v>6.3380622862411773</c:v>
                </c:pt>
                <c:pt idx="73">
                  <c:v>6.0356148949295081</c:v>
                </c:pt>
                <c:pt idx="74">
                  <c:v>5.7098878962513577</c:v>
                </c:pt>
                <c:pt idx="75">
                  <c:v>5.3631989640772755</c:v>
                </c:pt>
                <c:pt idx="76">
                  <c:v>4.9979126606722568</c:v>
                </c:pt>
                <c:pt idx="77">
                  <c:v>4.6164268843629968</c:v>
                </c:pt>
                <c:pt idx="78">
                  <c:v>4.2211595070601371</c:v>
                </c:pt>
                <c:pt idx="79">
                  <c:v>3.8145352660322813</c:v>
                </c:pt>
                <c:pt idx="80">
                  <c:v>3.3989729712806045</c:v>
                </c:pt>
                <c:pt idx="81">
                  <c:v>2.9768730865776134</c:v>
                </c:pt>
                <c:pt idx="82">
                  <c:v>2.5506057387344589</c:v>
                </c:pt>
                <c:pt idx="83">
                  <c:v>2.1224992059720815</c:v>
                </c:pt>
                <c:pt idx="84">
                  <c:v>1.6948289324166812</c:v>
                </c:pt>
                <c:pt idx="85">
                  <c:v>1.2698071117439989</c:v>
                </c:pt>
                <c:pt idx="86">
                  <c:v>0.84957287888427557</c:v>
                </c:pt>
                <c:pt idx="87">
                  <c:v>0.43618314449499462</c:v>
                </c:pt>
                <c:pt idx="88">
                  <c:v>3.1604102635972464E-2</c:v>
                </c:pt>
                <c:pt idx="89">
                  <c:v>-0.36229656223493495</c:v>
                </c:pt>
                <c:pt idx="90">
                  <c:v>-0.74375674716368056</c:v>
                </c:pt>
                <c:pt idx="91">
                  <c:v>-1.1111262640510846</c:v>
                </c:pt>
                <c:pt idx="92">
                  <c:v>-1.4628724213128406</c:v>
                </c:pt>
                <c:pt idx="93">
                  <c:v>-1.7975848449691547</c:v>
                </c:pt>
                <c:pt idx="94">
                  <c:v>-2.11397953447764</c:v>
                </c:pt>
                <c:pt idx="95">
                  <c:v>-2.4109021527280139</c:v>
                </c:pt>
                <c:pt idx="96">
                  <c:v>-2.6873305536150922</c:v>
                </c:pt>
                <c:pt idx="97">
                  <c:v>-2.9423765544795986</c:v>
                </c:pt>
                <c:pt idx="98">
                  <c:v>-3.175286964437642</c:v>
                </c:pt>
                <c:pt idx="99">
                  <c:v>-3.3854438831937341</c:v>
                </c:pt>
                <c:pt idx="100">
                  <c:v>-3.5723642883345557</c:v>
                </c:pt>
                <c:pt idx="101">
                  <c:v>-3.7356989323182637</c:v>
                </c:pt>
                <c:pt idx="102">
                  <c:v>-3.8752305733951533</c:v>
                </c:pt>
                <c:pt idx="103">
                  <c:v>-3.9908715675095272</c:v>
                </c:pt>
                <c:pt idx="104">
                  <c:v>-4.0826608508305862</c:v>
                </c:pt>
                <c:pt idx="105">
                  <c:v>-4.150760344934322</c:v>
                </c:pt>
                <c:pt idx="106">
                  <c:v>-4.1954508188024189</c:v>
                </c:pt>
                <c:pt idx="107">
                  <c:v>-4.2171272437130787</c:v>
                </c:pt>
                <c:pt idx="108">
                  <c:v>-4.2162936787688245</c:v>
                </c:pt>
                <c:pt idx="109">
                  <c:v>-4.1935577262354782</c:v>
                </c:pt>
                <c:pt idx="110">
                  <c:v>-4.1496245970536014</c:v>
                </c:pt>
                <c:pt idx="111">
                  <c:v>-4.0852908278291205</c:v>
                </c:pt>
                <c:pt idx="112">
                  <c:v>-4.0014376913151439</c:v>
                </c:pt>
                <c:pt idx="113">
                  <c:v>-3.8990243428649034</c:v>
                </c:pt>
                <c:pt idx="114">
                  <c:v>-3.7790807455702318</c:v>
                </c:pt>
                <c:pt idx="115">
                  <c:v>-3.6427004168060919</c:v>
                </c:pt>
                <c:pt idx="116">
                  <c:v>-3.4910330386854396</c:v>
                </c:pt>
                <c:pt idx="117">
                  <c:v>-3.3252769744972563</c:v>
                </c:pt>
                <c:pt idx="118">
                  <c:v>-3.1466717325619307</c:v>
                </c:pt>
                <c:pt idx="119">
                  <c:v>-2.9564904181011498</c:v>
                </c:pt>
                <c:pt idx="120">
                  <c:v>-2.7560322126937917</c:v>
                </c:pt>
                <c:pt idx="121">
                  <c:v>-2.5466149196853429</c:v>
                </c:pt>
                <c:pt idx="122">
                  <c:v>-2.3295676125471569</c:v>
                </c:pt>
                <c:pt idx="123">
                  <c:v>-2.1062234216550291</c:v>
                </c:pt>
                <c:pt idx="124">
                  <c:v>-1.8779124932862041</c:v>
                </c:pt>
                <c:pt idx="125">
                  <c:v>-1.6459551528325755</c:v>
                </c:pt>
                <c:pt idx="126">
                  <c:v>-1.4116553023083747</c:v>
                </c:pt>
                <c:pt idx="127">
                  <c:v>-1.176294080206219</c:v>
                </c:pt>
                <c:pt idx="128">
                  <c:v>-0.94112380963932862</c:v>
                </c:pt>
                <c:pt idx="129">
                  <c:v>-0.70736225851350643</c:v>
                </c:pt>
                <c:pt idx="130">
                  <c:v>-0.47618723321358608</c:v>
                </c:pt>
                <c:pt idx="131">
                  <c:v>-0.24873152497899292</c:v>
                </c:pt>
                <c:pt idx="132">
                  <c:v>-2.6078225795196114E-2</c:v>
                </c:pt>
                <c:pt idx="133">
                  <c:v>0.19074357174460996</c:v>
                </c:pt>
                <c:pt idx="134">
                  <c:v>0.40076267853727726</c:v>
                </c:pt>
                <c:pt idx="135">
                  <c:v>0.60306930733950725</c:v>
                </c:pt>
                <c:pt idx="136">
                  <c:v>0.796818158091672</c:v>
                </c:pt>
                <c:pt idx="137">
                  <c:v>0.98123108522160207</c:v>
                </c:pt>
                <c:pt idx="138">
                  <c:v>1.1555993442612977</c:v>
                </c:pt>
                <c:pt idx="139">
                  <c:v>1.3192854173685706</c:v>
                </c:pt>
                <c:pt idx="140">
                  <c:v>1.4717244195462522</c:v>
                </c:pt>
                <c:pt idx="141">
                  <c:v>1.6124250894839314</c:v>
                </c:pt>
                <c:pt idx="142">
                  <c:v>1.7409703710019644</c:v>
                </c:pt>
                <c:pt idx="143">
                  <c:v>1.8570175930461037</c:v>
                </c:pt>
                <c:pt idx="144">
                  <c:v>1.9602982580556205</c:v>
                </c:pt>
                <c:pt idx="145">
                  <c:v>2.0506174503009929</c:v>
                </c:pt>
                <c:pt idx="146">
                  <c:v>2.1278528774526242</c:v>
                </c:pt>
                <c:pt idx="147">
                  <c:v>2.1919535601938382</c:v>
                </c:pt>
                <c:pt idx="148">
                  <c:v>2.2429381861245798</c:v>
                </c:pt>
                <c:pt idx="149">
                  <c:v>2.2808931455125294</c:v>
                </c:pt>
                <c:pt idx="150">
                  <c:v>2.3059702676322171</c:v>
                </c:pt>
                <c:pt idx="151">
                  <c:v>2.3183842774874095</c:v>
                </c:pt>
                <c:pt idx="152">
                  <c:v>2.318409993635548</c:v>
                </c:pt>
                <c:pt idx="153">
                  <c:v>2.3063792886240115</c:v>
                </c:pt>
                <c:pt idx="154">
                  <c:v>2.2826778342059395</c:v>
                </c:pt>
                <c:pt idx="155">
                  <c:v>2.2477416540284012</c:v>
                </c:pt>
                <c:pt idx="156">
                  <c:v>2.2020535068786731</c:v>
                </c:pt>
                <c:pt idx="157">
                  <c:v>2.1461391238367886</c:v>
                </c:pt>
                <c:pt idx="158">
                  <c:v>2.0805633228164755</c:v>
                </c:pt>
                <c:pt idx="159">
                  <c:v>2.0059260239848609</c:v>
                </c:pt>
                <c:pt idx="160">
                  <c:v>1.9228581894372123</c:v>
                </c:pt>
                <c:pt idx="161">
                  <c:v>1.8320177102703672</c:v>
                </c:pt>
                <c:pt idx="162">
                  <c:v>1.7340852638517876</c:v>
                </c:pt>
                <c:pt idx="163">
                  <c:v>1.6297601636251966</c:v>
                </c:pt>
                <c:pt idx="164">
                  <c:v>1.5197562232338273</c:v>
                </c:pt>
                <c:pt idx="165">
                  <c:v>1.4047976560841309</c:v>
                </c:pt>
                <c:pt idx="166">
                  <c:v>1.2856150307224088</c:v>
                </c:pt>
                <c:pt idx="167">
                  <c:v>1.1629413015606243</c:v>
                </c:pt>
                <c:pt idx="168">
                  <c:v>1.0375079335722603</c:v>
                </c:pt>
                <c:pt idx="169">
                  <c:v>0.91004113859140878</c:v>
                </c:pt>
                <c:pt idx="170">
                  <c:v>0.78125823979536868</c:v>
                </c:pt>
                <c:pt idx="171">
                  <c:v>0.65186417984012657</c:v>
                </c:pt>
                <c:pt idx="172">
                  <c:v>0.52254818695651628</c:v>
                </c:pt>
                <c:pt idx="173">
                  <c:v>0.3939806121100129</c:v>
                </c:pt>
                <c:pt idx="174">
                  <c:v>0.26680994908642369</c:v>
                </c:pt>
                <c:pt idx="175">
                  <c:v>0.14166004809661728</c:v>
                </c:pt>
                <c:pt idx="176">
                  <c:v>1.9127532203235278E-2</c:v>
                </c:pt>
                <c:pt idx="177">
                  <c:v>-0.10022057543166091</c:v>
                </c:pt>
                <c:pt idx="178">
                  <c:v>-0.21584900678969726</c:v>
                </c:pt>
                <c:pt idx="179">
                  <c:v>-0.32725618135203183</c:v>
                </c:pt>
                <c:pt idx="180">
                  <c:v>-0.43397591149306525</c:v>
                </c:pt>
                <c:pt idx="181">
                  <c:v>-0.53557887812655502</c:v>
                </c:pt>
                <c:pt idx="182">
                  <c:v>-0.63167387508800921</c:v>
                </c:pt>
                <c:pt idx="183">
                  <c:v>-0.72190882198043871</c:v>
                </c:pt>
                <c:pt idx="184">
                  <c:v>-0.80597154642185287</c:v>
                </c:pt>
                <c:pt idx="185">
                  <c:v>-0.88359033780684348</c:v>
                </c:pt>
                <c:pt idx="186">
                  <c:v>-0.95453427582612072</c:v>
                </c:pt>
                <c:pt idx="187">
                  <c:v>-1.0186133380721856</c:v>
                </c:pt>
                <c:pt idx="188">
                  <c:v>-1.0756782920920804</c:v>
                </c:pt>
                <c:pt idx="189">
                  <c:v>-1.1256203782253633</c:v>
                </c:pt>
                <c:pt idx="190">
                  <c:v>-1.1683707904835023</c:v>
                </c:pt>
                <c:pt idx="191">
                  <c:v>-1.2038999635826091</c:v>
                </c:pt>
                <c:pt idx="192">
                  <c:v>-1.2322166750320303</c:v>
                </c:pt>
                <c:pt idx="193">
                  <c:v>-1.2533669719044402</c:v>
                </c:pt>
                <c:pt idx="194">
                  <c:v>-1.2674329325667666</c:v>
                </c:pt>
                <c:pt idx="195">
                  <c:v>-1.2745312742339954</c:v>
                </c:pt>
                <c:pt idx="196">
                  <c:v>-1.2748118177185257</c:v>
                </c:pt>
                <c:pt idx="197">
                  <c:v>-1.2684558211855343</c:v>
                </c:pt>
                <c:pt idx="198">
                  <c:v>-1.2556741950894623</c:v>
                </c:pt>
                <c:pt idx="199">
                  <c:v>-1.2367056107582999</c:v>
                </c:pt>
                <c:pt idx="200">
                  <c:v>-1.2118145153112694</c:v>
                </c:pt>
                <c:pt idx="201">
                  <c:v>-1.1812890657426007</c:v>
                </c:pt>
                <c:pt idx="202">
                  <c:v>-1.1454389950805108</c:v>
                </c:pt>
                <c:pt idx="203">
                  <c:v>-1.1045934235377464</c:v>
                </c:pt>
                <c:pt idx="204">
                  <c:v>-1.0590986275099317</c:v>
                </c:pt>
                <c:pt idx="205">
                  <c:v>-1.0093157791526106</c:v>
                </c:pt>
                <c:pt idx="206">
                  <c:v>-0.9556186690796723</c:v>
                </c:pt>
                <c:pt idx="207">
                  <c:v>-0.89839142447747444</c:v>
                </c:pt>
                <c:pt idx="208">
                  <c:v>-0.83802623462333259</c:v>
                </c:pt>
                <c:pt idx="209">
                  <c:v>-0.77492109543724041</c:v>
                </c:pt>
                <c:pt idx="210">
                  <c:v>-0.7094775842850618</c:v>
                </c:pt>
                <c:pt idx="211">
                  <c:v>-0.64209867579347935</c:v>
                </c:pt>
                <c:pt idx="212">
                  <c:v>-0.57318660893534512</c:v>
                </c:pt>
                <c:pt idx="213">
                  <c:v>-0.50314081510254516</c:v>
                </c:pt>
                <c:pt idx="214">
                  <c:v>-0.43235591630593095</c:v>
                </c:pt>
                <c:pt idx="215">
                  <c:v>-0.36121980203227522</c:v>
                </c:pt>
                <c:pt idx="216">
                  <c:v>-0.29011179265058562</c:v>
                </c:pt>
                <c:pt idx="217">
                  <c:v>-0.21940089659854223</c:v>
                </c:pt>
                <c:pt idx="218">
                  <c:v>-0.14944416789838119</c:v>
                </c:pt>
                <c:pt idx="219">
                  <c:v>-8.0585169854312882E-2</c:v>
                </c:pt>
                <c:pt idx="220">
                  <c:v>-1.3152550074583186E-2</c:v>
                </c:pt>
                <c:pt idx="221">
                  <c:v>5.2541268755437603E-2</c:v>
                </c:pt>
                <c:pt idx="222">
                  <c:v>0.11620127864328554</c:v>
                </c:pt>
                <c:pt idx="223">
                  <c:v>0.17755095361719408</c:v>
                </c:pt>
                <c:pt idx="224">
                  <c:v>0.23633319234299247</c:v>
                </c:pt>
                <c:pt idx="225">
                  <c:v>0.29231113447075591</c:v>
                </c:pt>
                <c:pt idx="226">
                  <c:v>0.34526884985024731</c:v>
                </c:pt>
                <c:pt idx="227">
                  <c:v>0.39501190043834711</c:v>
                </c:pt>
                <c:pt idx="228">
                  <c:v>0.44136777538840644</c:v>
                </c:pt>
                <c:pt idx="229">
                  <c:v>0.48418620045778443</c:v>
                </c:pt>
                <c:pt idx="230">
                  <c:v>0.52333932349292267</c:v>
                </c:pt>
                <c:pt idx="231">
                  <c:v>0.55872177834855596</c:v>
                </c:pt>
                <c:pt idx="232">
                  <c:v>0.59025063016664581</c:v>
                </c:pt>
                <c:pt idx="233">
                  <c:v>0.61786520547914425</c:v>
                </c:pt>
                <c:pt idx="234">
                  <c:v>0.64152681110477616</c:v>
                </c:pt>
                <c:pt idx="235">
                  <c:v>0.66121834628189635</c:v>
                </c:pt>
                <c:pt idx="236">
                  <c:v>0.6769438129156039</c:v>
                </c:pt>
                <c:pt idx="237">
                  <c:v>0.68872772921636694</c:v>
                </c:pt>
                <c:pt idx="238">
                  <c:v>0.69661445236834441</c:v>
                </c:pt>
                <c:pt idx="239">
                  <c:v>0.70066741618753348</c:v>
                </c:pt>
                <c:pt idx="240">
                  <c:v>0.70096829001219307</c:v>
                </c:pt>
                <c:pt idx="241">
                  <c:v>0.69761606531028841</c:v>
                </c:pt>
                <c:pt idx="242">
                  <c:v>0.69072607669078134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95A-4E35-BBF1-B7D72373DFFE}"/>
            </c:ext>
          </c:extLst>
        </c:ser>
        <c:axId val="41114624"/>
        <c:axId val="41157760"/>
      </c:scatterChart>
      <c:valAx>
        <c:axId val="41114624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Waktu</a:t>
                </a:r>
              </a:p>
            </c:rich>
          </c:tx>
          <c:layout/>
        </c:title>
        <c:numFmt formatCode="0" sourceLinked="0"/>
        <c:majorTickMark val="none"/>
        <c:tickLblPos val="none"/>
        <c:crossAx val="41157760"/>
        <c:crosses val="autoZero"/>
        <c:crossBetween val="midCat"/>
      </c:valAx>
      <c:valAx>
        <c:axId val="41157760"/>
        <c:scaling>
          <c:orientation val="minMax"/>
          <c:max val="15"/>
          <c:min val="-1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x</a:t>
                </a:r>
                <a:r>
                  <a:rPr lang="id-ID" baseline="0"/>
                  <a:t> dan v</a:t>
                </a:r>
                <a:endParaRPr lang="id-ID"/>
              </a:p>
            </c:rich>
          </c:tx>
          <c:layout/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14624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454812646130266"/>
          <c:y val="0.18972567503814328"/>
          <c:w val="0.22210741865880518"/>
          <c:h val="0.17529441389318562"/>
        </c:manualLayout>
      </c:layout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1"/>
          <c:tx>
            <c:v>Eksak</c:v>
          </c:tx>
          <c:spPr>
            <a:ln w="28575">
              <a:noFill/>
            </a:ln>
          </c:spPr>
          <c:xVal>
            <c:numRef>
              <c:f>'ODE-O1-UAS'!$B$7:$B$66</c:f>
              <c:numCache>
                <c:formatCode>General</c:formatCode>
                <c:ptCount val="6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</c:numCache>
            </c:numRef>
          </c:xVal>
          <c:yVal>
            <c:numRef>
              <c:f>'ODE-O1-UAS'!$D$7:$D$66</c:f>
              <c:numCache>
                <c:formatCode>0.00</c:formatCode>
                <c:ptCount val="60"/>
                <c:pt idx="0">
                  <c:v>30</c:v>
                </c:pt>
                <c:pt idx="1">
                  <c:v>29.124663692598059</c:v>
                </c:pt>
                <c:pt idx="2">
                  <c:v>28.26228738519611</c:v>
                </c:pt>
                <c:pt idx="3">
                  <c:v>27.412871077794168</c:v>
                </c:pt>
                <c:pt idx="4">
                  <c:v>26.57641477039223</c:v>
                </c:pt>
                <c:pt idx="5">
                  <c:v>25.75291846299028</c:v>
                </c:pt>
                <c:pt idx="6">
                  <c:v>24.942382155588337</c:v>
                </c:pt>
                <c:pt idx="7">
                  <c:v>24.144805848186387</c:v>
                </c:pt>
                <c:pt idx="8">
                  <c:v>23.360189540784447</c:v>
                </c:pt>
                <c:pt idx="9">
                  <c:v>22.588533233382506</c:v>
                </c:pt>
                <c:pt idx="10">
                  <c:v>21.829836925980565</c:v>
                </c:pt>
                <c:pt idx="11">
                  <c:v>21.084100618578614</c:v>
                </c:pt>
                <c:pt idx="12">
                  <c:v>20.351324311176676</c:v>
                </c:pt>
                <c:pt idx="13">
                  <c:v>19.631508003774726</c:v>
                </c:pt>
                <c:pt idx="14">
                  <c:v>18.924651696372784</c:v>
                </c:pt>
                <c:pt idx="15">
                  <c:v>18.230755388970834</c:v>
                </c:pt>
                <c:pt idx="16">
                  <c:v>17.549819081568891</c:v>
                </c:pt>
                <c:pt idx="17">
                  <c:v>16.881842774166945</c:v>
                </c:pt>
                <c:pt idx="18">
                  <c:v>16.226826466765004</c:v>
                </c:pt>
                <c:pt idx="19">
                  <c:v>15.584770159363059</c:v>
                </c:pt>
                <c:pt idx="20">
                  <c:v>14.955673851961112</c:v>
                </c:pt>
                <c:pt idx="21">
                  <c:v>14.339537544559171</c:v>
                </c:pt>
                <c:pt idx="22">
                  <c:v>13.736361237157226</c:v>
                </c:pt>
                <c:pt idx="23">
                  <c:v>13.146144929755282</c:v>
                </c:pt>
                <c:pt idx="24">
                  <c:v>12.568888622353336</c:v>
                </c:pt>
                <c:pt idx="25">
                  <c:v>12.004592314951392</c:v>
                </c:pt>
                <c:pt idx="26">
                  <c:v>11.453256007549447</c:v>
                </c:pt>
                <c:pt idx="27">
                  <c:v>10.914879700147502</c:v>
                </c:pt>
                <c:pt idx="28">
                  <c:v>10.38946339274556</c:v>
                </c:pt>
                <c:pt idx="29">
                  <c:v>9.8770070853436156</c:v>
                </c:pt>
                <c:pt idx="30">
                  <c:v>9.3775107779416711</c:v>
                </c:pt>
                <c:pt idx="31">
                  <c:v>8.8909744705397262</c:v>
                </c:pt>
                <c:pt idx="32">
                  <c:v>8.417398163137781</c:v>
                </c:pt>
                <c:pt idx="33">
                  <c:v>7.9567818557358372</c:v>
                </c:pt>
                <c:pt idx="34">
                  <c:v>7.5091255483338921</c:v>
                </c:pt>
                <c:pt idx="35">
                  <c:v>7.0744292409319476</c:v>
                </c:pt>
                <c:pt idx="36">
                  <c:v>6.6526929335300053</c:v>
                </c:pt>
                <c:pt idx="37">
                  <c:v>6.243916626128061</c:v>
                </c:pt>
                <c:pt idx="38">
                  <c:v>5.8481003187261162</c:v>
                </c:pt>
                <c:pt idx="39">
                  <c:v>5.465244011324172</c:v>
                </c:pt>
                <c:pt idx="40">
                  <c:v>5.0953477039222301</c:v>
                </c:pt>
                <c:pt idx="41">
                  <c:v>4.738411396520287</c:v>
                </c:pt>
                <c:pt idx="42">
                  <c:v>4.3944350891183444</c:v>
                </c:pt>
                <c:pt idx="43">
                  <c:v>4.0634187817164023</c:v>
                </c:pt>
                <c:pt idx="44">
                  <c:v>3.7453624743144576</c:v>
                </c:pt>
                <c:pt idx="45">
                  <c:v>3.4402661669125147</c:v>
                </c:pt>
                <c:pt idx="46">
                  <c:v>3.1481298595105716</c:v>
                </c:pt>
                <c:pt idx="47">
                  <c:v>2.8689535521086285</c:v>
                </c:pt>
                <c:pt idx="48">
                  <c:v>2.6027372447066854</c:v>
                </c:pt>
                <c:pt idx="49">
                  <c:v>2.3494809373047421</c:v>
                </c:pt>
                <c:pt idx="50">
                  <c:v>2.1091846299027974</c:v>
                </c:pt>
                <c:pt idx="51">
                  <c:v>1.881848322500854</c:v>
                </c:pt>
                <c:pt idx="52">
                  <c:v>1.6674720150989104</c:v>
                </c:pt>
                <c:pt idx="53">
                  <c:v>1.4660557076969669</c:v>
                </c:pt>
                <c:pt idx="54">
                  <c:v>1.2775994002950233</c:v>
                </c:pt>
                <c:pt idx="55">
                  <c:v>1.1021030928930793</c:v>
                </c:pt>
                <c:pt idx="56">
                  <c:v>0.93956678549113548</c:v>
                </c:pt>
                <c:pt idx="57">
                  <c:v>0.78999047808919143</c:v>
                </c:pt>
                <c:pt idx="58">
                  <c:v>0.65337417068724724</c:v>
                </c:pt>
                <c:pt idx="59">
                  <c:v>0.52971786328530301</c:v>
                </c:pt>
              </c:numCache>
            </c:numRef>
          </c:yVal>
        </c:ser>
        <c:axId val="41285888"/>
        <c:axId val="41308160"/>
      </c:scatterChart>
      <c:scatterChart>
        <c:scatterStyle val="smoothMarker"/>
        <c:ser>
          <c:idx val="0"/>
          <c:order val="0"/>
          <c:tx>
            <c:v>Numerik</c:v>
          </c:tx>
          <c:marker>
            <c:symbol val="none"/>
          </c:marker>
          <c:xVal>
            <c:numRef>
              <c:f>'ODE-O1-UAS'!$B$7:$B$66</c:f>
              <c:numCache>
                <c:formatCode>General</c:formatCode>
                <c:ptCount val="6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</c:numCache>
            </c:numRef>
          </c:xVal>
          <c:yVal>
            <c:numRef>
              <c:f>'ODE-O1-UAS'!$C$7:$C$66</c:f>
              <c:numCache>
                <c:formatCode>0.00</c:formatCode>
                <c:ptCount val="60"/>
                <c:pt idx="0">
                  <c:v>30</c:v>
                </c:pt>
                <c:pt idx="1">
                  <c:v>29.118183692598056</c:v>
                </c:pt>
                <c:pt idx="2">
                  <c:v>28.249424047292095</c:v>
                </c:pt>
                <c:pt idx="3">
                  <c:v>27.393722538992726</c:v>
                </c:pt>
                <c:pt idx="4">
                  <c:v>26.551080688494729</c:v>
                </c:pt>
                <c:pt idx="5">
                  <c:v>25.721500064657729</c:v>
                </c:pt>
                <c:pt idx="6">
                  <c:v>24.904982286727616</c:v>
                </c:pt>
                <c:pt idx="7">
                  <c:v>24.101529026810166</c:v>
                </c:pt>
                <c:pt idx="8">
                  <c:v>23.311142012509627</c:v>
                </c:pt>
                <c:pt idx="9">
                  <c:v>22.533823029746276</c:v>
                </c:pt>
                <c:pt idx="10">
                  <c:v>21.769573925768377</c:v>
                </c:pt>
                <c:pt idx="11">
                  <c:v>21.01839661237565</c:v>
                </c:pt>
                <c:pt idx="12">
                  <c:v>20.280293069373194</c:v>
                </c:pt>
                <c:pt idx="13">
                  <c:v>19.555265348276851</c:v>
                </c:pt>
                <c:pt idx="14">
                  <c:v>18.843315576293367</c:v>
                </c:pt>
                <c:pt idx="15">
                  <c:v>18.144445960601338</c:v>
                </c:pt>
                <c:pt idx="16">
                  <c:v>17.458658792961998</c:v>
                </c:pt>
                <c:pt idx="17">
                  <c:v>16.785956454692258</c:v>
                </c:pt>
                <c:pt idx="18">
                  <c:v>16.126341422036372</c:v>
                </c:pt>
                <c:pt idx="19">
                  <c:v>15.479816271977086</c:v>
                </c:pt>
                <c:pt idx="20">
                  <c:v>14.846383688532214</c:v>
                </c:pt>
                <c:pt idx="21">
                  <c:v>14.226046469588553</c:v>
                </c:pt>
                <c:pt idx="22">
                  <c:v>13.618807534331816</c:v>
                </c:pt>
                <c:pt idx="23">
                  <c:v>13.024669931339142</c:v>
                </c:pt>
                <c:pt idx="24">
                  <c:v>12.443636847409913</c:v>
                </c:pt>
                <c:pt idx="25">
                  <c:v>11.875711617221231</c:v>
                </c:pt>
                <c:pt idx="26">
                  <c:v>11.320897733906857</c:v>
                </c:pt>
                <c:pt idx="27">
                  <c:v>10.779198860672967</c:v>
                </c:pt>
                <c:pt idx="28">
                  <c:v>10.250618843581284</c:v>
                </c:pt>
                <c:pt idx="29">
                  <c:v>9.7351617256503857</c:v>
                </c:pt>
                <c:pt idx="30">
                  <c:v>9.2328317624500418</c:v>
                </c:pt>
                <c:pt idx="31">
                  <c:v>8.7436334393920969</c:v>
                </c:pt>
                <c:pt idx="32">
                  <c:v>8.2675714909557154</c:v>
                </c:pt>
                <c:pt idx="33">
                  <c:v>7.8046509221260596</c:v>
                </c:pt>
                <c:pt idx="34">
                  <c:v>7.354877032375323</c:v>
                </c:pt>
                <c:pt idx="35">
                  <c:v>6.9182554425756786</c:v>
                </c:pt>
                <c:pt idx="36">
                  <c:v>6.4947921253077459</c:v>
                </c:pt>
                <c:pt idx="37">
                  <c:v>6.0844934391192851</c:v>
                </c:pt>
                <c:pt idx="38">
                  <c:v>5.6873661674015494</c:v>
                </c:pt>
                <c:pt idx="39">
                  <c:v>5.3034175626911688</c:v>
                </c:pt>
                <c:pt idx="40">
                  <c:v>4.9326553973817155</c:v>
                </c:pt>
                <c:pt idx="41">
                  <c:v>4.5750880220520678</c:v>
                </c:pt>
                <c:pt idx="42">
                  <c:v>4.2307244329030569</c:v>
                </c:pt>
                <c:pt idx="43">
                  <c:v>3.8995743501598295</c:v>
                </c:pt>
                <c:pt idx="44">
                  <c:v>3.5816483097728522</c:v>
                </c:pt>
                <c:pt idx="45">
                  <c:v>3.2769577713747724</c:v>
                </c:pt>
                <c:pt idx="46">
                  <c:v>2.9855152462792853</c:v>
                </c:pt>
                <c:pt idx="47">
                  <c:v>2.7073344504224206</c:v>
                </c:pt>
                <c:pt idx="48">
                  <c:v>2.4424304886646757</c:v>
                </c:pt>
                <c:pt idx="49">
                  <c:v>2.1908200789710626</c:v>
                </c:pt>
                <c:pt idx="50">
                  <c:v>1.9525218279348253</c:v>
                </c:pt>
                <c:pt idx="51">
                  <c:v>1.727556573328541</c:v>
                </c:pt>
                <c:pt idx="52">
                  <c:v>1.5159478155214137</c:v>
                </c:pt>
                <c:pt idx="53">
                  <c:v>1.3177222687866026</c:v>
                </c:pt>
                <c:pt idx="54">
                  <c:v>1.1329105775791779</c:v>
                </c:pt>
                <c:pt idx="55">
                  <c:v>0.9615482650047612</c:v>
                </c:pt>
                <c:pt idx="56">
                  <c:v>0.80367701673921021</c:v>
                </c:pt>
                <c:pt idx="57">
                  <c:v>0.65934646462400426</c:v>
                </c:pt>
                <c:pt idx="58">
                  <c:v>0.5286167420546739</c:v>
                </c:pt>
                <c:pt idx="59">
                  <c:v>0.41156228483899565</c:v>
                </c:pt>
              </c:numCache>
            </c:numRef>
          </c:yVal>
          <c:smooth val="1"/>
        </c:ser>
        <c:axId val="41285888"/>
        <c:axId val="41308160"/>
      </c:scatterChart>
      <c:valAx>
        <c:axId val="41285888"/>
        <c:scaling>
          <c:orientation val="minMax"/>
        </c:scaling>
        <c:axPos val="b"/>
        <c:majorGridlines/>
        <c:numFmt formatCode="General" sourceLinked="1"/>
        <c:tickLblPos val="nextTo"/>
        <c:crossAx val="41308160"/>
        <c:crosses val="autoZero"/>
        <c:crossBetween val="midCat"/>
      </c:valAx>
      <c:valAx>
        <c:axId val="41308160"/>
        <c:scaling>
          <c:orientation val="minMax"/>
        </c:scaling>
        <c:axPos val="l"/>
        <c:majorGridlines/>
        <c:numFmt formatCode="0.00" sourceLinked="1"/>
        <c:tickLblPos val="nextTo"/>
        <c:crossAx val="412858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chart" Target="../charts/chart2.xml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327101</xdr:colOff>
      <xdr:row>5</xdr:row>
      <xdr:rowOff>229928</xdr:rowOff>
    </xdr:from>
    <xdr:to>
      <xdr:col>22</xdr:col>
      <xdr:colOff>581099</xdr:colOff>
      <xdr:row>22</xdr:row>
      <xdr:rowOff>43317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564855</xdr:colOff>
      <xdr:row>4</xdr:row>
      <xdr:rowOff>210436</xdr:rowOff>
    </xdr:from>
    <xdr:to>
      <xdr:col>6</xdr:col>
      <xdr:colOff>44302</xdr:colOff>
      <xdr:row>5</xdr:row>
      <xdr:rowOff>254738</xdr:rowOff>
    </xdr:to>
    <xdr:cxnSp macro="">
      <xdr:nvCxnSpPr>
        <xdr:cNvPr id="5" name="Straight Arrow Connector 4"/>
        <xdr:cNvCxnSpPr/>
      </xdr:nvCxnSpPr>
      <xdr:spPr bwMode="auto">
        <a:xfrm flipH="1">
          <a:off x="1517355" y="1140785"/>
          <a:ext cx="2602761" cy="27688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3</xdr:col>
      <xdr:colOff>742066</xdr:colOff>
      <xdr:row>5</xdr:row>
      <xdr:rowOff>243666</xdr:rowOff>
    </xdr:from>
    <xdr:to>
      <xdr:col>6</xdr:col>
      <xdr:colOff>398723</xdr:colOff>
      <xdr:row>15</xdr:row>
      <xdr:rowOff>121833</xdr:rowOff>
    </xdr:to>
    <xdr:cxnSp macro="">
      <xdr:nvCxnSpPr>
        <xdr:cNvPr id="8" name="Straight Arrow Connector 7"/>
        <xdr:cNvCxnSpPr/>
      </xdr:nvCxnSpPr>
      <xdr:spPr bwMode="auto">
        <a:xfrm flipH="1" flipV="1">
          <a:off x="2436630" y="1406602"/>
          <a:ext cx="2037907" cy="225941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0</xdr:col>
      <xdr:colOff>10583</xdr:colOff>
      <xdr:row>0</xdr:row>
      <xdr:rowOff>0</xdr:rowOff>
    </xdr:from>
    <xdr:to>
      <xdr:col>12</xdr:col>
      <xdr:colOff>110913</xdr:colOff>
      <xdr:row>1</xdr:row>
      <xdr:rowOff>166134</xdr:rowOff>
    </xdr:to>
    <xdr:sp macro="" textlink="">
      <xdr:nvSpPr>
        <xdr:cNvPr id="6" name="Title 1"/>
        <xdr:cNvSpPr>
          <a:spLocks noGrp="1"/>
        </xdr:cNvSpPr>
      </xdr:nvSpPr>
      <xdr:spPr>
        <a:xfrm>
          <a:off x="10583" y="0"/>
          <a:ext cx="7831086" cy="398721"/>
        </a:xfrm>
        <a:prstGeom prst="rect">
          <a:avLst/>
        </a:prstGeom>
      </xdr:spPr>
      <xdr:txBody>
        <a:bodyPr wrap="square" anchor="ctr">
          <a:normAutofit fontScale="90000"/>
        </a:bodyPr>
        <a:lstStyle>
          <a:lvl1pPr algn="l" rtl="0" eaLnBrk="1" latinLnBrk="0" hangingPunct="1">
            <a:spcBef>
              <a:spcPct val="0"/>
            </a:spcBef>
            <a:buNone/>
            <a:defRPr kumimoji="0" sz="4300" kern="1200">
              <a:solidFill>
                <a:schemeClr val="tx2">
                  <a:satMod val="130000"/>
                </a:schemeClr>
              </a:solidFill>
              <a:effectLst>
                <a:outerShdw blurRad="50000" dist="30000" dir="54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  <a:extLst/>
        </a:lstStyle>
        <a:p>
          <a:r>
            <a:rPr lang="en-US" sz="2000" b="1"/>
            <a:t>MOTION IN THE PRESENCE OF RESISTIVE FORCES</a:t>
          </a:r>
          <a:endParaRPr lang="id-ID" sz="2000"/>
        </a:p>
      </xdr:txBody>
    </xdr:sp>
    <xdr:clientData/>
  </xdr:twoCellAnchor>
  <xdr:twoCellAnchor editAs="oneCell">
    <xdr:from>
      <xdr:col>12</xdr:col>
      <xdr:colOff>118066</xdr:colOff>
      <xdr:row>2</xdr:row>
      <xdr:rowOff>7152</xdr:rowOff>
    </xdr:from>
    <xdr:to>
      <xdr:col>14</xdr:col>
      <xdr:colOff>166133</xdr:colOff>
      <xdr:row>8</xdr:row>
      <xdr:rowOff>201175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20000" contrast="33000"/>
        </a:blip>
        <a:srcRect/>
        <a:stretch>
          <a:fillRect/>
        </a:stretch>
      </xdr:blipFill>
      <xdr:spPr bwMode="auto">
        <a:xfrm>
          <a:off x="7848822" y="472326"/>
          <a:ext cx="1266381" cy="1644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7</xdr:col>
      <xdr:colOff>135393</xdr:colOff>
      <xdr:row>8</xdr:row>
      <xdr:rowOff>101330</xdr:rowOff>
    </xdr:from>
    <xdr:to>
      <xdr:col>13</xdr:col>
      <xdr:colOff>168817</xdr:colOff>
      <xdr:row>10</xdr:row>
      <xdr:rowOff>68785</xdr:rowOff>
    </xdr:to>
    <xdr:pic>
      <xdr:nvPicPr>
        <xdr:cNvPr id="133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21000" contrast="23000"/>
        </a:blip>
        <a:srcRect/>
        <a:stretch>
          <a:fillRect/>
        </a:stretch>
      </xdr:blipFill>
      <xdr:spPr bwMode="auto">
        <a:xfrm>
          <a:off x="4820364" y="2017406"/>
          <a:ext cx="3688366" cy="4326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87054</xdr:colOff>
      <xdr:row>10</xdr:row>
      <xdr:rowOff>172993</xdr:rowOff>
    </xdr:from>
    <xdr:to>
      <xdr:col>14</xdr:col>
      <xdr:colOff>278613</xdr:colOff>
      <xdr:row>12</xdr:row>
      <xdr:rowOff>155978</xdr:rowOff>
    </xdr:to>
    <xdr:pic>
      <xdr:nvPicPr>
        <xdr:cNvPr id="133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21000" contrast="20000"/>
        </a:blip>
        <a:srcRect/>
        <a:stretch>
          <a:fillRect/>
        </a:stretch>
      </xdr:blipFill>
      <xdr:spPr bwMode="auto">
        <a:xfrm>
          <a:off x="4772025" y="2554243"/>
          <a:ext cx="4455658" cy="4481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186001</xdr:colOff>
      <xdr:row>0</xdr:row>
      <xdr:rowOff>229656</xdr:rowOff>
    </xdr:from>
    <xdr:to>
      <xdr:col>21</xdr:col>
      <xdr:colOff>254000</xdr:colOff>
      <xdr:row>15</xdr:row>
      <xdr:rowOff>0</xdr:rowOff>
    </xdr:to>
    <xdr:graphicFrame macro="">
      <xdr:nvGraphicFramePr>
        <xdr:cNvPr id="96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167345</xdr:colOff>
      <xdr:row>0</xdr:row>
      <xdr:rowOff>201084</xdr:rowOff>
    </xdr:from>
    <xdr:to>
      <xdr:col>12</xdr:col>
      <xdr:colOff>130969</xdr:colOff>
      <xdr:row>10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24000" contrast="28000"/>
        </a:blip>
        <a:srcRect/>
        <a:stretch>
          <a:fillRect/>
        </a:stretch>
      </xdr:blipFill>
      <xdr:spPr bwMode="auto">
        <a:xfrm>
          <a:off x="6221012" y="201084"/>
          <a:ext cx="1805124" cy="26564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317499</xdr:colOff>
      <xdr:row>16</xdr:row>
      <xdr:rowOff>190500</xdr:rowOff>
    </xdr:from>
    <xdr:to>
      <xdr:col>7</xdr:col>
      <xdr:colOff>166448</xdr:colOff>
      <xdr:row>18</xdr:row>
      <xdr:rowOff>158750</xdr:rowOff>
    </xdr:to>
    <xdr:pic>
      <xdr:nvPicPr>
        <xdr:cNvPr id="9636" name="Picture 4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88166" y="4445000"/>
          <a:ext cx="2304282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306550</xdr:colOff>
      <xdr:row>15</xdr:row>
      <xdr:rowOff>41967</xdr:rowOff>
    </xdr:from>
    <xdr:to>
      <xdr:col>12</xdr:col>
      <xdr:colOff>145257</xdr:colOff>
      <xdr:row>16</xdr:row>
      <xdr:rowOff>232469</xdr:rowOff>
    </xdr:to>
    <xdr:pic>
      <xdr:nvPicPr>
        <xdr:cNvPr id="9637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82326" y="4016191"/>
          <a:ext cx="5356638" cy="4423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666750</xdr:colOff>
      <xdr:row>11</xdr:row>
      <xdr:rowOff>105833</xdr:rowOff>
    </xdr:from>
    <xdr:to>
      <xdr:col>3</xdr:col>
      <xdr:colOff>317499</xdr:colOff>
      <xdr:row>17</xdr:row>
      <xdr:rowOff>174625</xdr:rowOff>
    </xdr:to>
    <xdr:cxnSp macro="">
      <xdr:nvCxnSpPr>
        <xdr:cNvPr id="8" name="Straight Arrow Connector 7"/>
        <xdr:cNvCxnSpPr>
          <a:endCxn id="9636" idx="1"/>
        </xdr:cNvCxnSpPr>
      </xdr:nvCxnSpPr>
      <xdr:spPr bwMode="auto">
        <a:xfrm rot="16200000" flipH="1">
          <a:off x="1150937" y="3145896"/>
          <a:ext cx="1592792" cy="14816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</xdr:col>
      <xdr:colOff>878049</xdr:colOff>
      <xdr:row>11</xdr:row>
      <xdr:rowOff>190134</xdr:rowOff>
    </xdr:from>
    <xdr:to>
      <xdr:col>3</xdr:col>
      <xdr:colOff>306549</xdr:colOff>
      <xdr:row>16</xdr:row>
      <xdr:rowOff>10218</xdr:rowOff>
    </xdr:to>
    <xdr:cxnSp macro="">
      <xdr:nvCxnSpPr>
        <xdr:cNvPr id="10" name="Straight Arrow Connector 9"/>
        <xdr:cNvCxnSpPr>
          <a:endCxn id="9637" idx="1"/>
        </xdr:cNvCxnSpPr>
      </xdr:nvCxnSpPr>
      <xdr:spPr bwMode="auto">
        <a:xfrm rot="16200000" flipH="1">
          <a:off x="1881093" y="3435021"/>
          <a:ext cx="1079135" cy="52332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0</xdr:rowOff>
    </xdr:from>
    <xdr:to>
      <xdr:col>12</xdr:col>
      <xdr:colOff>110913</xdr:colOff>
      <xdr:row>1</xdr:row>
      <xdr:rowOff>166134</xdr:rowOff>
    </xdr:to>
    <xdr:sp macro="" textlink="">
      <xdr:nvSpPr>
        <xdr:cNvPr id="5" name="Title 1"/>
        <xdr:cNvSpPr>
          <a:spLocks noGrp="1"/>
        </xdr:cNvSpPr>
      </xdr:nvSpPr>
      <xdr:spPr>
        <a:xfrm>
          <a:off x="10583" y="0"/>
          <a:ext cx="7844155" cy="394734"/>
        </a:xfrm>
        <a:prstGeom prst="rect">
          <a:avLst/>
        </a:prstGeom>
      </xdr:spPr>
      <xdr:txBody>
        <a:bodyPr wrap="square" anchor="ctr">
          <a:normAutofit fontScale="90000"/>
        </a:bodyPr>
        <a:lstStyle>
          <a:lvl1pPr algn="l" rtl="0" eaLnBrk="1" latinLnBrk="0" hangingPunct="1">
            <a:spcBef>
              <a:spcPct val="0"/>
            </a:spcBef>
            <a:buNone/>
            <a:defRPr kumimoji="0" sz="4300" kern="1200">
              <a:solidFill>
                <a:schemeClr val="tx2">
                  <a:satMod val="130000"/>
                </a:schemeClr>
              </a:solidFill>
              <a:effectLst>
                <a:outerShdw blurRad="50000" dist="30000" dir="54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  <a:extLst/>
        </a:lstStyle>
        <a:p>
          <a:r>
            <a:rPr lang="en-US" sz="2000" b="1"/>
            <a:t>MOTION IN THE PRESENCE OF RESISTIVE FORCES</a:t>
          </a:r>
          <a:endParaRPr lang="id-ID" sz="2000"/>
        </a:p>
      </xdr:txBody>
    </xdr:sp>
    <xdr:clientData/>
  </xdr:twoCellAnchor>
  <xdr:twoCellAnchor editAs="oneCell">
    <xdr:from>
      <xdr:col>13</xdr:col>
      <xdr:colOff>343345</xdr:colOff>
      <xdr:row>0</xdr:row>
      <xdr:rowOff>188285</xdr:rowOff>
    </xdr:from>
    <xdr:to>
      <xdr:col>23</xdr:col>
      <xdr:colOff>390969</xdr:colOff>
      <xdr:row>10</xdr:row>
      <xdr:rowOff>100345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70583" y="188285"/>
          <a:ext cx="6139194" cy="2293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587006</xdr:colOff>
      <xdr:row>8</xdr:row>
      <xdr:rowOff>155057</xdr:rowOff>
    </xdr:from>
    <xdr:to>
      <xdr:col>12</xdr:col>
      <xdr:colOff>498401</xdr:colOff>
      <xdr:row>24</xdr:row>
      <xdr:rowOff>44302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7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2"/>
  <sheetViews>
    <sheetView showGridLines="0" zoomScale="86" zoomScaleNormal="86" workbookViewId="0">
      <selection activeCell="T16" sqref="T16"/>
    </sheetView>
  </sheetViews>
  <sheetFormatPr defaultRowHeight="18"/>
  <cols>
    <col min="1" max="1" width="5.28515625" style="7" customWidth="1"/>
    <col min="2" max="2" width="9" style="7" customWidth="1"/>
    <col min="3" max="3" width="11.140625" style="7" customWidth="1"/>
    <col min="4" max="4" width="11.85546875" style="7" customWidth="1"/>
    <col min="5" max="5" width="14.85546875" style="7" customWidth="1"/>
    <col min="6" max="16384" width="9.140625" style="7"/>
  </cols>
  <sheetData>
    <row r="2" spans="1:20">
      <c r="N2" s="18" t="s">
        <v>17</v>
      </c>
      <c r="O2" s="18"/>
      <c r="P2" s="18"/>
      <c r="Q2" s="18"/>
      <c r="R2" s="18"/>
      <c r="S2" s="18"/>
      <c r="T2" s="18"/>
    </row>
    <row r="3" spans="1:20">
      <c r="A3" s="6" t="s">
        <v>14</v>
      </c>
      <c r="B3" s="6"/>
      <c r="C3" s="8">
        <v>68</v>
      </c>
      <c r="D3" s="7" t="s">
        <v>11</v>
      </c>
    </row>
    <row r="4" spans="1:20">
      <c r="A4" s="6" t="s">
        <v>20</v>
      </c>
      <c r="B4" s="6"/>
      <c r="C4" s="8">
        <v>13</v>
      </c>
      <c r="D4" s="7" t="s">
        <v>13</v>
      </c>
    </row>
    <row r="6" spans="1:20" ht="22.5" customHeight="1">
      <c r="A6" s="19" t="s">
        <v>12</v>
      </c>
      <c r="B6" s="19" t="s">
        <v>0</v>
      </c>
      <c r="C6" s="19" t="s">
        <v>15</v>
      </c>
      <c r="D6" s="19" t="s">
        <v>16</v>
      </c>
      <c r="E6" s="20" t="s">
        <v>19</v>
      </c>
    </row>
    <row r="7" spans="1:20">
      <c r="A7" s="9">
        <v>1</v>
      </c>
      <c r="B7" s="9">
        <v>0</v>
      </c>
      <c r="C7" s="10">
        <v>0</v>
      </c>
      <c r="D7" s="13">
        <f>(9.8*C$3/C$4)*(1-EXP(-(C$4/C$3)*B7))</f>
        <v>0</v>
      </c>
      <c r="E7" s="15">
        <f>ABS(C7-D7)</f>
        <v>0</v>
      </c>
    </row>
    <row r="8" spans="1:20">
      <c r="A8" s="9">
        <v>2</v>
      </c>
      <c r="B8" s="9">
        <v>1</v>
      </c>
      <c r="C8" s="11">
        <f>C7+(9.8-(C$4/C$3)*C7)*(B8-B7)</f>
        <v>9.8000000000000007</v>
      </c>
      <c r="D8" s="21">
        <f>(9.8*C$3/C$4)*(1-EXP(-(C$4/C$3)*B8))</f>
        <v>8.9201836828134393</v>
      </c>
      <c r="E8" s="15">
        <f t="shared" ref="E8:E12" si="0">ABS(C8-D8)</f>
        <v>0.87981631718656139</v>
      </c>
    </row>
    <row r="9" spans="1:20">
      <c r="A9" s="9">
        <v>3</v>
      </c>
      <c r="B9" s="9">
        <v>2</v>
      </c>
      <c r="C9" s="10">
        <f t="shared" ref="C9:C22" si="1">C8+(9.8-(C$4/C$3)*C8)*(B9-B8)</f>
        <v>17.726470588235294</v>
      </c>
      <c r="D9" s="10">
        <f t="shared" ref="D9:D22" si="2">(9.8*C$3/C$4)*(1-EXP(-(C$4/C$3)*B9))</f>
        <v>16.288137773554993</v>
      </c>
      <c r="E9" s="15">
        <f t="shared" si="0"/>
        <v>1.4383328146803009</v>
      </c>
    </row>
    <row r="10" spans="1:20">
      <c r="A10" s="9">
        <v>4</v>
      </c>
      <c r="B10" s="9">
        <v>3</v>
      </c>
      <c r="C10" s="10">
        <f t="shared" si="1"/>
        <v>24.137586505190313</v>
      </c>
      <c r="D10" s="10">
        <f t="shared" si="2"/>
        <v>22.373970690636039</v>
      </c>
      <c r="E10" s="15">
        <f t="shared" si="0"/>
        <v>1.7636158145542744</v>
      </c>
      <c r="G10" s="12"/>
    </row>
    <row r="11" spans="1:20">
      <c r="A11" s="9">
        <v>5</v>
      </c>
      <c r="B11" s="9">
        <v>4</v>
      </c>
      <c r="C11" s="10">
        <f t="shared" si="1"/>
        <v>29.323047908609812</v>
      </c>
      <c r="D11" s="10">
        <f t="shared" si="2"/>
        <v>27.400788425720407</v>
      </c>
      <c r="E11" s="15">
        <f t="shared" si="0"/>
        <v>1.9222594828894053</v>
      </c>
    </row>
    <row r="12" spans="1:20">
      <c r="A12" s="9">
        <v>6</v>
      </c>
      <c r="B12" s="9">
        <v>5</v>
      </c>
      <c r="C12" s="10">
        <f t="shared" si="1"/>
        <v>33.517171102552055</v>
      </c>
      <c r="D12" s="10">
        <f t="shared" si="2"/>
        <v>31.552873585803734</v>
      </c>
      <c r="E12" s="15">
        <f t="shared" si="0"/>
        <v>1.9642975167483208</v>
      </c>
      <c r="G12" s="14"/>
    </row>
    <row r="13" spans="1:20">
      <c r="A13" s="9">
        <v>7</v>
      </c>
      <c r="B13" s="9">
        <v>6</v>
      </c>
      <c r="C13" s="10">
        <f t="shared" si="1"/>
        <v>36.909476627064166</v>
      </c>
      <c r="D13" s="10">
        <f t="shared" si="2"/>
        <v>34.982441174113127</v>
      </c>
      <c r="E13" s="15">
        <f t="shared" ref="E13:E22" si="3">ABS(C13-D13)</f>
        <v>1.9270354529510385</v>
      </c>
    </row>
    <row r="14" spans="1:20">
      <c r="A14" s="9">
        <v>8</v>
      </c>
      <c r="B14" s="9">
        <v>7</v>
      </c>
      <c r="C14" s="10">
        <f t="shared" si="1"/>
        <v>39.653253154243075</v>
      </c>
      <c r="D14" s="10">
        <f t="shared" si="2"/>
        <v>37.815218776041263</v>
      </c>
      <c r="E14" s="15">
        <f t="shared" si="3"/>
        <v>1.8380343782018116</v>
      </c>
    </row>
    <row r="15" spans="1:20">
      <c r="A15" s="9">
        <v>9</v>
      </c>
      <c r="B15" s="9">
        <v>8</v>
      </c>
      <c r="C15" s="10">
        <f t="shared" si="1"/>
        <v>41.872484168873079</v>
      </c>
      <c r="D15" s="10">
        <f t="shared" si="2"/>
        <v>40.155055719141579</v>
      </c>
      <c r="E15" s="15">
        <f t="shared" si="3"/>
        <v>1.7174284497315</v>
      </c>
    </row>
    <row r="16" spans="1:20">
      <c r="A16" s="9">
        <v>10</v>
      </c>
      <c r="B16" s="9">
        <v>9</v>
      </c>
      <c r="C16" s="10">
        <f t="shared" si="1"/>
        <v>43.667450430706168</v>
      </c>
      <c r="D16" s="10">
        <f t="shared" si="2"/>
        <v>42.087730178502795</v>
      </c>
      <c r="E16" s="15">
        <f t="shared" si="3"/>
        <v>1.5797202522033729</v>
      </c>
    </row>
    <row r="17" spans="1:5">
      <c r="A17" s="9">
        <v>11</v>
      </c>
      <c r="B17" s="9">
        <v>10</v>
      </c>
      <c r="C17" s="10">
        <f t="shared" si="1"/>
        <v>45.11926137777705</v>
      </c>
      <c r="D17" s="10">
        <f t="shared" si="2"/>
        <v>43.684093795583699</v>
      </c>
      <c r="E17" s="15">
        <f t="shared" si="3"/>
        <v>1.4351675821933512</v>
      </c>
    </row>
    <row r="18" spans="1:5">
      <c r="A18" s="9">
        <v>12</v>
      </c>
      <c r="B18" s="9">
        <v>11</v>
      </c>
      <c r="C18" s="10">
        <f t="shared" si="1"/>
        <v>46.293520232025557</v>
      </c>
      <c r="D18" s="10">
        <f t="shared" si="2"/>
        <v>45.00266909190232</v>
      </c>
      <c r="E18" s="15">
        <f t="shared" si="3"/>
        <v>1.2908511401232374</v>
      </c>
    </row>
    <row r="19" spans="1:5">
      <c r="A19" s="9">
        <v>13</v>
      </c>
      <c r="B19" s="9">
        <v>12</v>
      </c>
      <c r="C19" s="10">
        <f t="shared" si="1"/>
        <v>47.243288422961847</v>
      </c>
      <c r="D19" s="10">
        <f t="shared" si="2"/>
        <v>46.091794898490797</v>
      </c>
      <c r="E19" s="15">
        <f t="shared" si="3"/>
        <v>1.15149352447105</v>
      </c>
    </row>
    <row r="20" spans="1:5">
      <c r="A20" s="9">
        <v>14</v>
      </c>
      <c r="B20" s="9">
        <v>13</v>
      </c>
      <c r="C20" s="10">
        <f t="shared" si="1"/>
        <v>48.011483283277968</v>
      </c>
      <c r="D20" s="10">
        <f t="shared" si="2"/>
        <v>46.991398452333179</v>
      </c>
      <c r="E20" s="15">
        <f t="shared" si="3"/>
        <v>1.0200848309447892</v>
      </c>
    </row>
    <row r="21" spans="1:5">
      <c r="A21" s="9">
        <v>15</v>
      </c>
      <c r="B21" s="9">
        <v>14</v>
      </c>
      <c r="C21" s="10">
        <f t="shared" si="1"/>
        <v>48.632817361474828</v>
      </c>
      <c r="D21" s="10">
        <f t="shared" si="2"/>
        <v>47.734459124654222</v>
      </c>
      <c r="E21" s="15">
        <f t="shared" si="3"/>
        <v>0.89835823682060578</v>
      </c>
    </row>
    <row r="22" spans="1:5">
      <c r="A22" s="9">
        <v>16</v>
      </c>
      <c r="B22" s="9">
        <v>15</v>
      </c>
      <c r="C22" s="10">
        <f t="shared" si="1"/>
        <v>49.135366983545822</v>
      </c>
      <c r="D22" s="10">
        <f t="shared" si="2"/>
        <v>48.348217441183664</v>
      </c>
      <c r="E22" s="15">
        <f t="shared" si="3"/>
        <v>0.78714954236215817</v>
      </c>
    </row>
    <row r="23" spans="1:5">
      <c r="A23" s="9">
        <v>17</v>
      </c>
      <c r="B23" s="9">
        <v>16</v>
      </c>
      <c r="C23" s="10">
        <f t="shared" ref="C23:C36" si="4">C22+(9.8-(C$4/C$3)*C22)*(B23-B22)</f>
        <v>49.541840942573828</v>
      </c>
      <c r="D23" s="10">
        <f t="shared" ref="D23:D36" si="5">(9.8*C$3/C$4)*(1-EXP(-(C$4/C$3)*B23))</f>
        <v>48.855173716951022</v>
      </c>
      <c r="E23" s="15">
        <f t="shared" ref="E23:E36" si="6">ABS(C23-D23)</f>
        <v>0.68666722562280569</v>
      </c>
    </row>
    <row r="24" spans="1:5">
      <c r="A24" s="9">
        <v>18</v>
      </c>
      <c r="B24" s="9">
        <v>17</v>
      </c>
      <c r="C24" s="10">
        <f t="shared" si="4"/>
        <v>49.870606644728831</v>
      </c>
      <c r="D24" s="10">
        <f t="shared" si="5"/>
        <v>49.273912915456968</v>
      </c>
      <c r="E24" s="15">
        <f t="shared" si="6"/>
        <v>0.59669372927186259</v>
      </c>
    </row>
    <row r="25" spans="1:5">
      <c r="A25" s="9">
        <v>19</v>
      </c>
      <c r="B25" s="9">
        <v>18</v>
      </c>
      <c r="C25" s="10">
        <f t="shared" si="4"/>
        <v>50.136520080295377</v>
      </c>
      <c r="D25" s="10">
        <f t="shared" si="5"/>
        <v>49.619785971471515</v>
      </c>
      <c r="E25" s="15">
        <f t="shared" si="6"/>
        <v>0.5167341088238615</v>
      </c>
    </row>
    <row r="26" spans="1:5">
      <c r="A26" s="9">
        <v>20</v>
      </c>
      <c r="B26" s="9">
        <v>19</v>
      </c>
      <c r="C26" s="10">
        <f t="shared" si="4"/>
        <v>50.351597123768322</v>
      </c>
      <c r="D26" s="10">
        <f t="shared" si="5"/>
        <v>49.905472554680514</v>
      </c>
      <c r="E26" s="15">
        <f t="shared" si="6"/>
        <v>0.44612456908780729</v>
      </c>
    </row>
    <row r="27" spans="1:5">
      <c r="A27" s="9">
        <v>21</v>
      </c>
      <c r="B27" s="9">
        <v>20</v>
      </c>
      <c r="C27" s="10">
        <f t="shared" si="4"/>
        <v>50.525556497165553</v>
      </c>
      <c r="D27" s="10">
        <f t="shared" si="5"/>
        <v>50.141445905036548</v>
      </c>
      <c r="E27" s="15">
        <f t="shared" si="6"/>
        <v>0.38411059212900511</v>
      </c>
    </row>
    <row r="28" spans="1:5">
      <c r="A28" s="9">
        <v>22</v>
      </c>
      <c r="B28" s="9">
        <v>21</v>
      </c>
      <c r="C28" s="10">
        <f t="shared" si="4"/>
        <v>50.666258931530962</v>
      </c>
      <c r="D28" s="10">
        <f t="shared" si="5"/>
        <v>50.33635678062889</v>
      </c>
      <c r="E28" s="15">
        <f t="shared" si="6"/>
        <v>0.32990215090207187</v>
      </c>
    </row>
    <row r="29" spans="1:5">
      <c r="A29" s="9">
        <v>23</v>
      </c>
      <c r="B29" s="9">
        <v>22</v>
      </c>
      <c r="C29" s="10">
        <f t="shared" si="4"/>
        <v>50.780062371091219</v>
      </c>
      <c r="D29" s="10">
        <f t="shared" si="5"/>
        <v>50.497350593560967</v>
      </c>
      <c r="E29" s="15">
        <f t="shared" si="6"/>
        <v>0.28271177753025256</v>
      </c>
    </row>
    <row r="30" spans="1:5">
      <c r="A30" s="9">
        <v>24</v>
      </c>
      <c r="B30" s="9">
        <v>23</v>
      </c>
      <c r="C30" s="10">
        <f t="shared" si="4"/>
        <v>50.87210927073555</v>
      </c>
      <c r="D30" s="10">
        <f t="shared" si="5"/>
        <v>50.630329360003017</v>
      </c>
      <c r="E30" s="15">
        <f t="shared" si="6"/>
        <v>0.24177991073253224</v>
      </c>
    </row>
    <row r="31" spans="1:5">
      <c r="A31" s="9">
        <v>25</v>
      </c>
      <c r="B31" s="9">
        <v>24</v>
      </c>
      <c r="C31" s="10">
        <f t="shared" si="4"/>
        <v>50.946558968977286</v>
      </c>
      <c r="D31" s="10">
        <f t="shared" si="5"/>
        <v>50.740168067481228</v>
      </c>
      <c r="E31" s="15">
        <f t="shared" si="6"/>
        <v>0.20639090149605721</v>
      </c>
    </row>
    <row r="32" spans="1:5">
      <c r="A32" s="9">
        <v>26</v>
      </c>
      <c r="B32" s="9">
        <v>25</v>
      </c>
      <c r="C32" s="10">
        <f t="shared" si="4"/>
        <v>51.006775636672806</v>
      </c>
      <c r="D32" s="10">
        <f t="shared" si="5"/>
        <v>50.83089339140534</v>
      </c>
      <c r="E32" s="15">
        <f t="shared" si="6"/>
        <v>0.17588224526746643</v>
      </c>
    </row>
    <row r="33" spans="1:5">
      <c r="A33" s="9">
        <v>27</v>
      </c>
      <c r="B33" s="9">
        <v>26</v>
      </c>
      <c r="C33" s="10">
        <f t="shared" si="4"/>
        <v>51.055480294367712</v>
      </c>
      <c r="D33" s="10">
        <f t="shared" si="5"/>
        <v>50.905831312563677</v>
      </c>
      <c r="E33" s="15">
        <f t="shared" si="6"/>
        <v>0.14964898180403452</v>
      </c>
    </row>
    <row r="34" spans="1:5">
      <c r="A34" s="9">
        <v>28</v>
      </c>
      <c r="B34" s="9">
        <v>27</v>
      </c>
      <c r="C34" s="10">
        <f t="shared" si="4"/>
        <v>51.094873767503302</v>
      </c>
      <c r="D34" s="10">
        <f t="shared" si="5"/>
        <v>50.967729047227365</v>
      </c>
      <c r="E34" s="15">
        <f t="shared" si="6"/>
        <v>0.12714472027593615</v>
      </c>
    </row>
    <row r="35" spans="1:5">
      <c r="A35" s="9">
        <v>29</v>
      </c>
      <c r="B35" s="9">
        <v>28</v>
      </c>
      <c r="C35" s="10">
        <f t="shared" si="4"/>
        <v>51.126736135480613</v>
      </c>
      <c r="D35" s="10">
        <f t="shared" si="5"/>
        <v>51.018855759808602</v>
      </c>
      <c r="E35" s="15">
        <f t="shared" si="6"/>
        <v>0.10788037567201059</v>
      </c>
    </row>
    <row r="36" spans="1:5">
      <c r="A36" s="9">
        <v>30</v>
      </c>
      <c r="B36" s="9">
        <v>29</v>
      </c>
      <c r="C36" s="10">
        <f t="shared" si="4"/>
        <v>51.152507168403439</v>
      </c>
      <c r="D36" s="10">
        <f t="shared" si="5"/>
        <v>51.061085750188155</v>
      </c>
      <c r="E36" s="15">
        <f t="shared" si="6"/>
        <v>9.1421418215283268E-2</v>
      </c>
    </row>
    <row r="37" spans="1:5">
      <c r="A37" s="9">
        <v>31</v>
      </c>
      <c r="B37" s="9">
        <v>30</v>
      </c>
      <c r="C37" s="10">
        <f t="shared" ref="C37:C82" si="7">C36+(9.8-(C$4/C$3)*C36)*(B37-B36)</f>
        <v>51.173351386208665</v>
      </c>
      <c r="D37" s="10">
        <f t="shared" ref="D37:D82" si="8">(9.8*C$3/C$4)*(1-EXP(-(C$4/C$3)*B37))</f>
        <v>51.095967165350991</v>
      </c>
      <c r="E37" s="15">
        <f t="shared" ref="E37:E82" si="9">ABS(C37-D37)</f>
        <v>7.7384220857673824E-2</v>
      </c>
    </row>
    <row r="38" spans="1:5">
      <c r="A38" s="9">
        <v>32</v>
      </c>
      <c r="B38" s="9">
        <v>31</v>
      </c>
      <c r="C38" s="10">
        <f t="shared" si="7"/>
        <v>51.190210680021714</v>
      </c>
      <c r="D38" s="10">
        <f t="shared" si="8"/>
        <v>51.12477875429115</v>
      </c>
      <c r="E38" s="15">
        <f t="shared" si="9"/>
        <v>6.5431925730564444E-2</v>
      </c>
    </row>
    <row r="39" spans="1:5">
      <c r="A39" s="9">
        <v>33</v>
      </c>
      <c r="B39" s="9">
        <v>32</v>
      </c>
      <c r="C39" s="10">
        <f t="shared" si="7"/>
        <v>51.203846873546979</v>
      </c>
      <c r="D39" s="10">
        <f t="shared" si="8"/>
        <v>51.148576746814712</v>
      </c>
      <c r="E39" s="15">
        <f t="shared" si="9"/>
        <v>5.5270126732267499E-2</v>
      </c>
    </row>
    <row r="40" spans="1:5">
      <c r="A40" s="9">
        <v>34</v>
      </c>
      <c r="B40" s="9">
        <v>33</v>
      </c>
      <c r="C40" s="10">
        <f t="shared" si="7"/>
        <v>51.214876147721824</v>
      </c>
      <c r="D40" s="10">
        <f t="shared" si="8"/>
        <v>51.168233574812909</v>
      </c>
      <c r="E40" s="15">
        <f t="shared" si="9"/>
        <v>4.664257290891527E-2</v>
      </c>
    </row>
    <row r="41" spans="1:5">
      <c r="A41" s="9">
        <v>35</v>
      </c>
      <c r="B41" s="9">
        <v>34</v>
      </c>
      <c r="C41" s="10">
        <f t="shared" si="7"/>
        <v>51.223796884186768</v>
      </c>
      <c r="D41" s="10">
        <f t="shared" si="8"/>
        <v>51.184469855523069</v>
      </c>
      <c r="E41" s="15">
        <f t="shared" si="9"/>
        <v>3.9327028663699082E-2</v>
      </c>
    </row>
    <row r="42" spans="1:5">
      <c r="A42" s="9">
        <v>36</v>
      </c>
      <c r="B42" s="9">
        <v>35</v>
      </c>
      <c r="C42" s="10">
        <f t="shared" si="7"/>
        <v>51.231012185739303</v>
      </c>
      <c r="D42" s="10">
        <f t="shared" si="8"/>
        <v>51.19788080928037</v>
      </c>
      <c r="E42" s="15">
        <f t="shared" si="9"/>
        <v>3.3131376458932493E-2</v>
      </c>
    </row>
    <row r="43" spans="1:5">
      <c r="A43" s="9">
        <v>37</v>
      </c>
      <c r="B43" s="9">
        <v>36</v>
      </c>
      <c r="C43" s="10">
        <f t="shared" si="7"/>
        <v>51.236848091406792</v>
      </c>
      <c r="D43" s="10">
        <f t="shared" si="8"/>
        <v>51.208958080232449</v>
      </c>
      <c r="E43" s="15">
        <f t="shared" si="9"/>
        <v>2.7890011174342533E-2</v>
      </c>
    </row>
    <row r="44" spans="1:5">
      <c r="A44" s="9">
        <v>38</v>
      </c>
      <c r="B44" s="9">
        <v>37</v>
      </c>
      <c r="C44" s="10">
        <f t="shared" si="7"/>
        <v>51.241568309226082</v>
      </c>
      <c r="D44" s="10">
        <f t="shared" si="8"/>
        <v>51.218107759961903</v>
      </c>
      <c r="E44" s="15">
        <f t="shared" si="9"/>
        <v>2.3460549264179065E-2</v>
      </c>
    </row>
    <row r="45" spans="1:5">
      <c r="A45" s="9">
        <v>39</v>
      </c>
      <c r="B45" s="9">
        <v>38</v>
      </c>
      <c r="C45" s="10">
        <f t="shared" si="7"/>
        <v>51.245386132462272</v>
      </c>
      <c r="D45" s="10">
        <f t="shared" si="8"/>
        <v>51.225665274760779</v>
      </c>
      <c r="E45" s="15">
        <f t="shared" si="9"/>
        <v>1.9720857701493344E-2</v>
      </c>
    </row>
    <row r="46" spans="1:5">
      <c r="A46" s="9">
        <v>40</v>
      </c>
      <c r="B46" s="9">
        <v>39</v>
      </c>
      <c r="C46" s="10">
        <f t="shared" si="7"/>
        <v>51.24847407772684</v>
      </c>
      <c r="D46" s="10">
        <f t="shared" si="8"/>
        <v>51.231907682323033</v>
      </c>
      <c r="E46" s="15">
        <f t="shared" si="9"/>
        <v>1.6566395403806666E-2</v>
      </c>
    </row>
    <row r="47" spans="1:5">
      <c r="A47" s="9">
        <v>41</v>
      </c>
      <c r="B47" s="9">
        <v>40</v>
      </c>
      <c r="C47" s="10">
        <f t="shared" si="7"/>
        <v>51.250971680514354</v>
      </c>
      <c r="D47" s="10">
        <f t="shared" si="8"/>
        <v>51.237063828650264</v>
      </c>
      <c r="E47" s="15">
        <f t="shared" si="9"/>
        <v>1.3907851864090048E-2</v>
      </c>
    </row>
    <row r="48" spans="1:5">
      <c r="A48" s="9">
        <v>42</v>
      </c>
      <c r="B48" s="9">
        <v>41</v>
      </c>
      <c r="C48" s="10">
        <f t="shared" si="7"/>
        <v>51.252991800416027</v>
      </c>
      <c r="D48" s="10">
        <f t="shared" si="8"/>
        <v>51.24132273752199</v>
      </c>
      <c r="E48" s="15">
        <f t="shared" si="9"/>
        <v>1.1669062894036131E-2</v>
      </c>
    </row>
    <row r="49" spans="1:5">
      <c r="A49" s="9">
        <v>43</v>
      </c>
      <c r="B49" s="9">
        <v>42</v>
      </c>
      <c r="C49" s="10">
        <f t="shared" si="7"/>
        <v>51.254625720924729</v>
      </c>
      <c r="D49" s="10">
        <f t="shared" si="8"/>
        <v>51.244840540087424</v>
      </c>
      <c r="E49" s="15">
        <f t="shared" si="9"/>
        <v>9.7851808373050631E-3</v>
      </c>
    </row>
    <row r="50" spans="1:5">
      <c r="A50" s="9">
        <v>44</v>
      </c>
      <c r="B50" s="9">
        <v>43</v>
      </c>
      <c r="C50" s="10">
        <f t="shared" si="7"/>
        <v>51.255947274277354</v>
      </c>
      <c r="D50" s="10">
        <f t="shared" si="8"/>
        <v>51.247746198616895</v>
      </c>
      <c r="E50" s="15">
        <f t="shared" si="9"/>
        <v>8.2010756604589119E-3</v>
      </c>
    </row>
    <row r="51" spans="1:5">
      <c r="A51" s="9">
        <v>45</v>
      </c>
      <c r="B51" s="9">
        <v>44</v>
      </c>
      <c r="C51" s="10">
        <f t="shared" si="7"/>
        <v>51.257016177724331</v>
      </c>
      <c r="D51" s="10">
        <f t="shared" si="8"/>
        <v>51.250146234245058</v>
      </c>
      <c r="E51" s="15">
        <f t="shared" si="9"/>
        <v>6.8699434792733882E-3</v>
      </c>
    </row>
    <row r="52" spans="1:5">
      <c r="A52" s="9">
        <v>46</v>
      </c>
      <c r="B52" s="9">
        <v>45</v>
      </c>
      <c r="C52" s="10">
        <f t="shared" si="7"/>
        <v>51.257880731982915</v>
      </c>
      <c r="D52" s="10">
        <f t="shared" si="8"/>
        <v>51.25212863202443</v>
      </c>
      <c r="E52" s="15">
        <f t="shared" si="9"/>
        <v>5.7520999584852461E-3</v>
      </c>
    </row>
    <row r="53" spans="1:5">
      <c r="A53" s="9">
        <v>47</v>
      </c>
      <c r="B53" s="9">
        <v>46</v>
      </c>
      <c r="C53" s="10">
        <f t="shared" si="7"/>
        <v>51.258580003809712</v>
      </c>
      <c r="D53" s="10">
        <f t="shared" si="8"/>
        <v>51.253766066448144</v>
      </c>
      <c r="E53" s="15">
        <f t="shared" si="9"/>
        <v>4.8139373615683212E-3</v>
      </c>
    </row>
    <row r="54" spans="1:5">
      <c r="A54" s="9">
        <v>48</v>
      </c>
      <c r="B54" s="9">
        <v>47</v>
      </c>
      <c r="C54" s="10">
        <f t="shared" si="7"/>
        <v>51.259145591316681</v>
      </c>
      <c r="D54" s="10">
        <f t="shared" si="8"/>
        <v>51.255118565689131</v>
      </c>
      <c r="E54" s="15">
        <f t="shared" si="9"/>
        <v>4.027025627550529E-3</v>
      </c>
    </row>
    <row r="55" spans="1:5">
      <c r="A55" s="9">
        <v>49</v>
      </c>
      <c r="B55" s="9">
        <v>48</v>
      </c>
      <c r="C55" s="10">
        <f t="shared" si="7"/>
        <v>51.259603051800255</v>
      </c>
      <c r="D55" s="10">
        <f t="shared" si="8"/>
        <v>51.256235712226662</v>
      </c>
      <c r="E55" s="15">
        <f t="shared" si="9"/>
        <v>3.3673395735931422E-3</v>
      </c>
    </row>
    <row r="56" spans="1:5">
      <c r="A56" s="9">
        <v>50</v>
      </c>
      <c r="B56" s="9">
        <v>49</v>
      </c>
      <c r="C56" s="10">
        <f t="shared" si="7"/>
        <v>51.259973056603151</v>
      </c>
      <c r="D56" s="10">
        <f t="shared" si="8"/>
        <v>51.257158460534747</v>
      </c>
      <c r="E56" s="15">
        <f t="shared" si="9"/>
        <v>2.8145960684042848E-3</v>
      </c>
    </row>
    <row r="57" spans="1:5">
      <c r="A57" s="9">
        <v>51</v>
      </c>
      <c r="B57" s="9">
        <v>50</v>
      </c>
      <c r="C57" s="10">
        <f t="shared" si="7"/>
        <v>51.260272325193725</v>
      </c>
      <c r="D57" s="10">
        <f t="shared" si="8"/>
        <v>51.257920638468853</v>
      </c>
      <c r="E57" s="15">
        <f t="shared" si="9"/>
        <v>2.3516867248716267E-3</v>
      </c>
    </row>
    <row r="58" spans="1:5">
      <c r="A58" s="9">
        <v>52</v>
      </c>
      <c r="B58" s="9">
        <v>51</v>
      </c>
      <c r="C58" s="10">
        <f t="shared" si="7"/>
        <v>51.260514380671395</v>
      </c>
      <c r="D58" s="10">
        <f t="shared" si="8"/>
        <v>51.258550187391528</v>
      </c>
      <c r="E58" s="15">
        <f t="shared" si="9"/>
        <v>1.9641932798677431E-3</v>
      </c>
    </row>
    <row r="59" spans="1:5">
      <c r="A59" s="9">
        <v>53</v>
      </c>
      <c r="B59" s="9">
        <v>52</v>
      </c>
      <c r="C59" s="10">
        <f t="shared" si="7"/>
        <v>51.260710160837164</v>
      </c>
      <c r="D59" s="10">
        <f t="shared" si="8"/>
        <v>51.259070186499734</v>
      </c>
      <c r="E59" s="15">
        <f t="shared" si="9"/>
        <v>1.6399743374293507E-3</v>
      </c>
    </row>
    <row r="60" spans="1:5">
      <c r="A60" s="9">
        <v>54</v>
      </c>
      <c r="B60" s="9">
        <v>53</v>
      </c>
      <c r="C60" s="10">
        <f t="shared" si="7"/>
        <v>51.260868512441824</v>
      </c>
      <c r="D60" s="10">
        <f t="shared" si="8"/>
        <v>51.259499698905842</v>
      </c>
      <c r="E60" s="15">
        <f t="shared" si="9"/>
        <v>1.3688135359828379E-3</v>
      </c>
    </row>
    <row r="61" spans="1:5">
      <c r="A61" s="9">
        <v>55</v>
      </c>
      <c r="B61" s="9">
        <v>54</v>
      </c>
      <c r="C61" s="10">
        <f t="shared" si="7"/>
        <v>51.260996590945595</v>
      </c>
      <c r="D61" s="10">
        <f t="shared" si="8"/>
        <v>51.259854470489259</v>
      </c>
      <c r="E61" s="15">
        <f t="shared" si="9"/>
        <v>1.1421204563362153E-3</v>
      </c>
    </row>
    <row r="62" spans="1:5">
      <c r="A62" s="9">
        <v>56</v>
      </c>
      <c r="B62" s="9">
        <v>55</v>
      </c>
      <c r="C62" s="10">
        <f t="shared" si="7"/>
        <v>51.26110018385306</v>
      </c>
      <c r="D62" s="10">
        <f t="shared" si="8"/>
        <v>51.260147507138768</v>
      </c>
      <c r="E62" s="15">
        <f t="shared" si="9"/>
        <v>9.5267671429155598E-4</v>
      </c>
    </row>
    <row r="63" spans="1:5">
      <c r="A63" s="9">
        <v>57</v>
      </c>
      <c r="B63" s="9">
        <v>56</v>
      </c>
      <c r="C63" s="10">
        <f t="shared" si="7"/>
        <v>51.261183972234093</v>
      </c>
      <c r="D63" s="10">
        <f t="shared" si="8"/>
        <v>51.260389551546957</v>
      </c>
      <c r="E63" s="15">
        <f t="shared" si="9"/>
        <v>7.9442068713575509E-4</v>
      </c>
    </row>
    <row r="64" spans="1:5">
      <c r="A64" s="9">
        <v>58</v>
      </c>
      <c r="B64" s="9">
        <v>57</v>
      </c>
      <c r="C64" s="10">
        <f t="shared" si="7"/>
        <v>51.261251742248163</v>
      </c>
      <c r="D64" s="10">
        <f t="shared" si="8"/>
        <v>51.260589477036262</v>
      </c>
      <c r="E64" s="15">
        <f t="shared" si="9"/>
        <v>6.6226521190060339E-4</v>
      </c>
    </row>
    <row r="65" spans="1:5">
      <c r="A65" s="9">
        <v>59</v>
      </c>
      <c r="B65" s="9">
        <v>58</v>
      </c>
      <c r="C65" s="10">
        <f t="shared" si="7"/>
        <v>51.261306556230132</v>
      </c>
      <c r="D65" s="10">
        <f t="shared" si="8"/>
        <v>51.260754612853987</v>
      </c>
      <c r="E65" s="15">
        <f t="shared" si="9"/>
        <v>5.5194337614494771E-4</v>
      </c>
    </row>
    <row r="66" spans="1:5">
      <c r="A66" s="9">
        <v>60</v>
      </c>
      <c r="B66" s="9">
        <v>59</v>
      </c>
      <c r="C66" s="10">
        <f t="shared" si="7"/>
        <v>51.261350891068489</v>
      </c>
      <c r="D66" s="10">
        <f t="shared" si="8"/>
        <v>51.260891012861769</v>
      </c>
      <c r="E66" s="15">
        <f t="shared" si="9"/>
        <v>4.5987820671911095E-4</v>
      </c>
    </row>
    <row r="67" spans="1:5">
      <c r="A67" s="9">
        <v>61</v>
      </c>
      <c r="B67" s="9">
        <v>60</v>
      </c>
      <c r="C67" s="10">
        <f t="shared" si="7"/>
        <v>51.261386750128928</v>
      </c>
      <c r="D67" s="10">
        <f t="shared" si="8"/>
        <v>51.261003677469482</v>
      </c>
      <c r="E67" s="15">
        <f t="shared" si="9"/>
        <v>3.8307265944581559E-4</v>
      </c>
    </row>
    <row r="68" spans="1:5">
      <c r="A68" s="9">
        <v>62</v>
      </c>
      <c r="B68" s="9">
        <v>61</v>
      </c>
      <c r="C68" s="10">
        <f t="shared" si="7"/>
        <v>51.261415753780753</v>
      </c>
      <c r="D68" s="10">
        <f t="shared" si="8"/>
        <v>51.261096736949732</v>
      </c>
      <c r="E68" s="15">
        <f t="shared" si="9"/>
        <v>3.190168310212016E-4</v>
      </c>
    </row>
    <row r="69" spans="1:5">
      <c r="A69" s="9">
        <v>63</v>
      </c>
      <c r="B69" s="9">
        <v>62</v>
      </c>
      <c r="C69" s="10">
        <f t="shared" si="7"/>
        <v>51.261439212616786</v>
      </c>
      <c r="D69" s="10">
        <f t="shared" si="8"/>
        <v>51.261173602853233</v>
      </c>
      <c r="E69" s="15">
        <f t="shared" si="9"/>
        <v>2.6560976355227695E-4</v>
      </c>
    </row>
    <row r="70" spans="1:5">
      <c r="A70" s="9">
        <v>64</v>
      </c>
      <c r="B70" s="9">
        <v>63</v>
      </c>
      <c r="C70" s="10">
        <f t="shared" si="7"/>
        <v>51.261458186675341</v>
      </c>
      <c r="D70" s="10">
        <f t="shared" si="8"/>
        <v>51.261237093075884</v>
      </c>
      <c r="E70" s="15">
        <f t="shared" si="9"/>
        <v>2.2109359945687856E-4</v>
      </c>
    </row>
    <row r="71" spans="1:5">
      <c r="A71" s="9">
        <v>65</v>
      </c>
      <c r="B71" s="9">
        <v>64</v>
      </c>
      <c r="C71" s="10">
        <f t="shared" si="7"/>
        <v>51.26147353334035</v>
      </c>
      <c r="D71" s="10">
        <f t="shared" si="8"/>
        <v>51.261289535162547</v>
      </c>
      <c r="E71" s="15">
        <f t="shared" si="9"/>
        <v>1.8399817780334615E-4</v>
      </c>
    </row>
    <row r="72" spans="1:5">
      <c r="A72" s="9">
        <v>66</v>
      </c>
      <c r="B72" s="9">
        <v>65</v>
      </c>
      <c r="C72" s="10">
        <f t="shared" si="7"/>
        <v>51.261485946084107</v>
      </c>
      <c r="D72" s="10">
        <f t="shared" si="8"/>
        <v>51.261332851634577</v>
      </c>
      <c r="E72" s="15">
        <f t="shared" si="9"/>
        <v>1.5309444953004459E-4</v>
      </c>
    </row>
    <row r="73" spans="1:5">
      <c r="A73" s="9">
        <v>67</v>
      </c>
      <c r="B73" s="9">
        <v>66</v>
      </c>
      <c r="C73" s="10">
        <f t="shared" si="7"/>
        <v>51.261495985803322</v>
      </c>
      <c r="D73" s="10">
        <f t="shared" si="8"/>
        <v>51.261368630469249</v>
      </c>
      <c r="E73" s="15">
        <f t="shared" si="9"/>
        <v>1.2735533407237654E-4</v>
      </c>
    </row>
    <row r="74" spans="1:5">
      <c r="A74" s="9">
        <v>68</v>
      </c>
      <c r="B74" s="9">
        <v>67</v>
      </c>
      <c r="C74" s="10">
        <f t="shared" si="7"/>
        <v>51.261504106164452</v>
      </c>
      <c r="D74" s="10">
        <f t="shared" si="8"/>
        <v>51.261398183314874</v>
      </c>
      <c r="E74" s="15">
        <f t="shared" si="9"/>
        <v>1.0592284957766651E-4</v>
      </c>
    </row>
    <row r="75" spans="1:5">
      <c r="A75" s="9">
        <v>69</v>
      </c>
      <c r="B75" s="9">
        <v>68</v>
      </c>
      <c r="C75" s="10">
        <f t="shared" si="7"/>
        <v>51.261510674103604</v>
      </c>
      <c r="D75" s="10">
        <f t="shared" si="8"/>
        <v>51.261422593575638</v>
      </c>
      <c r="E75" s="15">
        <f t="shared" si="9"/>
        <v>8.8080527966383215E-5</v>
      </c>
    </row>
    <row r="76" spans="1:5">
      <c r="A76" s="9">
        <v>70</v>
      </c>
      <c r="B76" s="9">
        <v>69</v>
      </c>
      <c r="C76" s="10">
        <f t="shared" si="7"/>
        <v>51.261515986407332</v>
      </c>
      <c r="D76" s="10">
        <f t="shared" si="8"/>
        <v>51.261442756129135</v>
      </c>
      <c r="E76" s="15">
        <f t="shared" si="9"/>
        <v>7.3230278196945164E-5</v>
      </c>
    </row>
    <row r="77" spans="1:5">
      <c r="A77" s="9">
        <v>71</v>
      </c>
      <c r="B77" s="9">
        <v>70</v>
      </c>
      <c r="C77" s="10">
        <f t="shared" si="7"/>
        <v>51.261520283123581</v>
      </c>
      <c r="D77" s="10">
        <f t="shared" si="8"/>
        <v>51.261459410132439</v>
      </c>
      <c r="E77" s="15">
        <f t="shared" si="9"/>
        <v>6.0872991141991406E-5</v>
      </c>
    </row>
    <row r="78" spans="1:5">
      <c r="A78" s="9">
        <v>72</v>
      </c>
      <c r="B78" s="9">
        <v>71</v>
      </c>
      <c r="C78" s="10">
        <f t="shared" si="7"/>
        <v>51.261523758408778</v>
      </c>
      <c r="D78" s="10">
        <f t="shared" si="8"/>
        <v>51.261473166119544</v>
      </c>
      <c r="E78" s="15">
        <f t="shared" si="9"/>
        <v>5.0592289234430154E-5</v>
      </c>
    </row>
    <row r="79" spans="1:5">
      <c r="A79" s="9">
        <v>73</v>
      </c>
      <c r="B79" s="9">
        <v>72</v>
      </c>
      <c r="C79" s="10">
        <f t="shared" si="7"/>
        <v>51.261526569301218</v>
      </c>
      <c r="D79" s="10">
        <f t="shared" si="8"/>
        <v>51.261484528383491</v>
      </c>
      <c r="E79" s="15">
        <f t="shared" si="9"/>
        <v>4.2040917726637872E-5</v>
      </c>
    </row>
    <row r="80" spans="1:5">
      <c r="A80" s="9">
        <v>74</v>
      </c>
      <c r="B80" s="9">
        <v>73</v>
      </c>
      <c r="C80" s="10">
        <f t="shared" si="7"/>
        <v>51.261528842817164</v>
      </c>
      <c r="D80" s="10">
        <f t="shared" si="8"/>
        <v>51.261493913463681</v>
      </c>
      <c r="E80" s="15">
        <f t="shared" si="9"/>
        <v>3.4929353482482384E-5</v>
      </c>
    </row>
    <row r="81" spans="1:5">
      <c r="A81" s="9">
        <v>75</v>
      </c>
      <c r="B81" s="9">
        <v>74</v>
      </c>
      <c r="C81" s="10">
        <f t="shared" si="7"/>
        <v>51.261530681690353</v>
      </c>
      <c r="D81" s="10">
        <f t="shared" si="8"/>
        <v>51.261501665416155</v>
      </c>
      <c r="E81" s="15">
        <f t="shared" si="9"/>
        <v>2.9016274197601888E-5</v>
      </c>
    </row>
    <row r="82" spans="1:5">
      <c r="A82" s="9">
        <v>76</v>
      </c>
      <c r="B82" s="9">
        <v>75</v>
      </c>
      <c r="C82" s="10">
        <f t="shared" si="7"/>
        <v>51.261532169014259</v>
      </c>
      <c r="D82" s="10">
        <f t="shared" si="8"/>
        <v>51.261508068426672</v>
      </c>
      <c r="E82" s="15">
        <f t="shared" si="9"/>
        <v>2.4100587587838618E-5</v>
      </c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3" shapeId="13313" r:id="rId4"/>
    <oleObject progId="Equation.3" shapeId="13314" r:id="rId5"/>
    <oleObject progId="Equation.3" shapeId="13315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253"/>
  <sheetViews>
    <sheetView showGridLines="0" tabSelected="1" zoomScale="87" zoomScaleNormal="87" workbookViewId="0">
      <selection activeCell="P17" sqref="P17"/>
    </sheetView>
  </sheetViews>
  <sheetFormatPr defaultRowHeight="20.25"/>
  <cols>
    <col min="1" max="1" width="8.140625" style="2" customWidth="1"/>
    <col min="2" max="2" width="11" style="2" customWidth="1"/>
    <col min="3" max="3" width="16.42578125" style="2" customWidth="1"/>
    <col min="4" max="16384" width="9.140625" style="2"/>
  </cols>
  <sheetData>
    <row r="1" spans="1:3" s="1" customFormat="1" ht="23.25">
      <c r="A1" s="1" t="s">
        <v>6</v>
      </c>
    </row>
    <row r="2" spans="1:3">
      <c r="A2" s="2" t="s">
        <v>10</v>
      </c>
    </row>
    <row r="3" spans="1:3">
      <c r="A3" s="4" t="s">
        <v>2</v>
      </c>
      <c r="B3" s="5">
        <v>5</v>
      </c>
    </row>
    <row r="4" spans="1:3">
      <c r="A4" s="4" t="s">
        <v>3</v>
      </c>
      <c r="B4" s="5">
        <v>65</v>
      </c>
    </row>
    <row r="5" spans="1:3">
      <c r="A5" s="4" t="s">
        <v>7</v>
      </c>
      <c r="B5" s="5">
        <v>8</v>
      </c>
    </row>
    <row r="6" spans="1:3" ht="24.75">
      <c r="A6" s="4" t="s">
        <v>8</v>
      </c>
      <c r="B6" s="5">
        <v>5</v>
      </c>
    </row>
    <row r="7" spans="1:3" ht="24.75">
      <c r="A7" s="4" t="s">
        <v>9</v>
      </c>
      <c r="B7" s="5">
        <v>0</v>
      </c>
    </row>
    <row r="8" spans="1:3" ht="21.75">
      <c r="A8" s="4" t="s">
        <v>18</v>
      </c>
      <c r="B8" s="5">
        <v>0.02</v>
      </c>
      <c r="C8" s="2" t="s">
        <v>1</v>
      </c>
    </row>
    <row r="10" spans="1:3">
      <c r="A10" s="16" t="s">
        <v>0</v>
      </c>
      <c r="B10" s="16" t="s">
        <v>5</v>
      </c>
      <c r="C10" s="16" t="s">
        <v>4</v>
      </c>
    </row>
    <row r="11" spans="1:3">
      <c r="A11" s="3">
        <v>0</v>
      </c>
      <c r="B11" s="3">
        <f>+B6</f>
        <v>5</v>
      </c>
      <c r="C11" s="3">
        <f>+B7</f>
        <v>0</v>
      </c>
    </row>
    <row r="12" spans="1:3">
      <c r="A12" s="3">
        <f t="shared" ref="A12:A75" si="0">+A11+B$8</f>
        <v>0.02</v>
      </c>
      <c r="B12" s="17">
        <f t="shared" ref="B12:B75" si="1">B11+C11*B$8</f>
        <v>5</v>
      </c>
      <c r="C12" s="17">
        <f t="shared" ref="C12:C75" si="2">+C11+(-B$5*C11/B$3-B$4*B11/B$3)*B$8</f>
        <v>-1.3</v>
      </c>
    </row>
    <row r="13" spans="1:3">
      <c r="A13" s="3">
        <f t="shared" si="0"/>
        <v>0.04</v>
      </c>
      <c r="B13" s="3">
        <f t="shared" si="1"/>
        <v>4.9740000000000002</v>
      </c>
      <c r="C13" s="3">
        <f t="shared" si="2"/>
        <v>-2.5583999999999998</v>
      </c>
    </row>
    <row r="14" spans="1:3">
      <c r="A14" s="3">
        <f t="shared" si="0"/>
        <v>0.06</v>
      </c>
      <c r="B14" s="3">
        <f t="shared" si="1"/>
        <v>4.9228320000000005</v>
      </c>
      <c r="C14" s="3">
        <f t="shared" si="2"/>
        <v>-3.7697712000000001</v>
      </c>
    </row>
    <row r="15" spans="1:3">
      <c r="A15" s="3">
        <f t="shared" si="0"/>
        <v>0.08</v>
      </c>
      <c r="B15" s="3">
        <f t="shared" si="1"/>
        <v>4.8474365760000007</v>
      </c>
      <c r="C15" s="3">
        <f t="shared" si="2"/>
        <v>-4.9290748416000003</v>
      </c>
    </row>
    <row r="16" spans="1:3">
      <c r="A16" s="3">
        <f t="shared" si="0"/>
        <v>0.1</v>
      </c>
      <c r="B16" s="3">
        <f t="shared" si="1"/>
        <v>4.7488550791680009</v>
      </c>
      <c r="C16" s="3">
        <f t="shared" si="2"/>
        <v>-6.0316779564288003</v>
      </c>
    </row>
    <row r="17" spans="1:3">
      <c r="A17" s="3">
        <f t="shared" si="0"/>
        <v>0.12000000000000001</v>
      </c>
      <c r="B17" s="3">
        <f t="shared" si="1"/>
        <v>4.6282215200394248</v>
      </c>
      <c r="C17" s="3">
        <f t="shared" si="2"/>
        <v>-7.0733665824067593</v>
      </c>
    </row>
    <row r="18" spans="1:3">
      <c r="A18" s="3">
        <f t="shared" si="0"/>
        <v>0.14000000000000001</v>
      </c>
      <c r="B18" s="3">
        <f t="shared" si="1"/>
        <v>4.4867541883912896</v>
      </c>
      <c r="C18" s="3">
        <f t="shared" si="2"/>
        <v>-8.0503564469799933</v>
      </c>
    </row>
    <row r="19" spans="1:3">
      <c r="A19" s="3">
        <f t="shared" si="0"/>
        <v>0.16</v>
      </c>
      <c r="B19" s="3">
        <f t="shared" si="1"/>
        <v>4.3257470594516896</v>
      </c>
      <c r="C19" s="3">
        <f t="shared" si="2"/>
        <v>-8.9593011296583693</v>
      </c>
    </row>
    <row r="20" spans="1:3">
      <c r="A20" s="3">
        <f t="shared" si="0"/>
        <v>0.18</v>
      </c>
      <c r="B20" s="3">
        <f t="shared" si="1"/>
        <v>4.1465610368585226</v>
      </c>
      <c r="C20" s="3">
        <f t="shared" si="2"/>
        <v>-9.7972977289667416</v>
      </c>
    </row>
    <row r="21" spans="1:3">
      <c r="A21" s="3">
        <f t="shared" si="0"/>
        <v>0.19999999999999998</v>
      </c>
      <c r="B21" s="3">
        <f t="shared" si="1"/>
        <v>3.9506150822791879</v>
      </c>
      <c r="C21" s="3">
        <f t="shared" si="2"/>
        <v>-10.561890071223022</v>
      </c>
    </row>
    <row r="22" spans="1:3">
      <c r="A22" s="3">
        <f t="shared" si="0"/>
        <v>0.21999999999999997</v>
      </c>
      <c r="B22" s="3">
        <f t="shared" si="1"/>
        <v>3.7393772808547276</v>
      </c>
      <c r="C22" s="3">
        <f t="shared" si="2"/>
        <v>-11.251069510336475</v>
      </c>
    </row>
    <row r="23" spans="1:3">
      <c r="A23" s="3">
        <f t="shared" si="0"/>
        <v>0.23999999999999996</v>
      </c>
      <c r="B23" s="3">
        <f t="shared" si="1"/>
        <v>3.5143558906479981</v>
      </c>
      <c r="C23" s="3">
        <f t="shared" si="2"/>
        <v>-11.863273379027937</v>
      </c>
    </row>
    <row r="24" spans="1:3">
      <c r="A24" s="3">
        <f t="shared" si="0"/>
        <v>0.25999999999999995</v>
      </c>
      <c r="B24" s="3">
        <f t="shared" si="1"/>
        <v>3.2770904230674396</v>
      </c>
      <c r="C24" s="3">
        <f t="shared" si="2"/>
        <v>-12.397381162467523</v>
      </c>
    </row>
    <row r="25" spans="1:3">
      <c r="A25" s="3">
        <f t="shared" si="0"/>
        <v>0.27999999999999997</v>
      </c>
      <c r="B25" s="3">
        <f t="shared" si="1"/>
        <v>3.0291427998180893</v>
      </c>
      <c r="C25" s="3">
        <f t="shared" si="2"/>
        <v>-12.852708475266096</v>
      </c>
    </row>
    <row r="26" spans="1:3">
      <c r="A26" s="3">
        <f t="shared" si="0"/>
        <v>0.3</v>
      </c>
      <c r="B26" s="3">
        <f t="shared" si="1"/>
        <v>2.7720886303127674</v>
      </c>
      <c r="C26" s="3">
        <f t="shared" si="2"/>
        <v>-13.228998932010285</v>
      </c>
    </row>
    <row r="27" spans="1:3">
      <c r="A27" s="3">
        <f t="shared" si="0"/>
        <v>0.32</v>
      </c>
      <c r="B27" s="3">
        <f t="shared" si="1"/>
        <v>2.5075086516725618</v>
      </c>
      <c r="C27" s="3">
        <f t="shared" si="2"/>
        <v>-13.526414010067276</v>
      </c>
    </row>
    <row r="28" spans="1:3">
      <c r="A28" s="3">
        <f t="shared" si="0"/>
        <v>0.34</v>
      </c>
      <c r="B28" s="3">
        <f t="shared" si="1"/>
        <v>2.2369803714712164</v>
      </c>
      <c r="C28" s="3">
        <f t="shared" si="2"/>
        <v>-13.745521011179989</v>
      </c>
    </row>
    <row r="29" spans="1:3">
      <c r="A29" s="3">
        <f t="shared" si="0"/>
        <v>0.36000000000000004</v>
      </c>
      <c r="B29" s="3">
        <f t="shared" si="1"/>
        <v>1.9620699512476167</v>
      </c>
      <c r="C29" s="3">
        <f t="shared" si="2"/>
        <v>-13.887279235404746</v>
      </c>
    </row>
    <row r="30" spans="1:3">
      <c r="A30" s="3">
        <f t="shared" si="0"/>
        <v>0.38000000000000006</v>
      </c>
      <c r="B30" s="3">
        <f t="shared" si="1"/>
        <v>1.6843243665395218</v>
      </c>
      <c r="C30" s="3">
        <f t="shared" si="2"/>
        <v>-13.953024487196174</v>
      </c>
    </row>
    <row r="31" spans="1:3">
      <c r="A31" s="3">
        <f t="shared" si="0"/>
        <v>0.40000000000000008</v>
      </c>
      <c r="B31" s="3">
        <f t="shared" si="1"/>
        <v>1.4052638767955983</v>
      </c>
      <c r="C31" s="3">
        <f t="shared" si="2"/>
        <v>-13.944452038906173</v>
      </c>
    </row>
    <row r="32" spans="1:3">
      <c r="A32" s="3">
        <f t="shared" si="0"/>
        <v>0.4200000000000001</v>
      </c>
      <c r="B32" s="3">
        <f t="shared" si="1"/>
        <v>1.1263748360174748</v>
      </c>
      <c r="C32" s="3">
        <f t="shared" si="2"/>
        <v>-13.863598181628031</v>
      </c>
    </row>
    <row r="33" spans="1:3">
      <c r="A33" s="3">
        <f t="shared" si="0"/>
        <v>0.44000000000000011</v>
      </c>
      <c r="B33" s="3">
        <f t="shared" si="1"/>
        <v>0.84910287238491411</v>
      </c>
      <c r="C33" s="3">
        <f t="shared" si="2"/>
        <v>-13.712820497180477</v>
      </c>
    </row>
    <row r="34" spans="1:3">
      <c r="A34" s="3">
        <f t="shared" si="0"/>
        <v>0.46000000000000013</v>
      </c>
      <c r="B34" s="3">
        <f t="shared" si="1"/>
        <v>0.57484646244130455</v>
      </c>
      <c r="C34" s="3">
        <f t="shared" si="2"/>
        <v>-13.494776988090779</v>
      </c>
    </row>
    <row r="35" spans="1:3">
      <c r="A35" s="3">
        <f t="shared" si="0"/>
        <v>0.48000000000000015</v>
      </c>
      <c r="B35" s="3">
        <f t="shared" si="1"/>
        <v>0.30495092267948898</v>
      </c>
      <c r="C35" s="3">
        <f t="shared" si="2"/>
        <v>-13.212404204706614</v>
      </c>
    </row>
    <row r="36" spans="1:3">
      <c r="A36" s="3">
        <f t="shared" si="0"/>
        <v>0.50000000000000011</v>
      </c>
      <c r="B36" s="3">
        <f t="shared" si="1"/>
        <v>4.0702838585356726E-2</v>
      </c>
      <c r="C36" s="3">
        <f t="shared" si="2"/>
        <v>-12.868894510052669</v>
      </c>
    </row>
    <row r="37" spans="1:3">
      <c r="A37" s="3">
        <f t="shared" si="0"/>
        <v>0.52000000000000013</v>
      </c>
      <c r="B37" s="3">
        <f t="shared" si="1"/>
        <v>-0.21667505161569667</v>
      </c>
      <c r="C37" s="3">
        <f t="shared" si="2"/>
        <v>-12.467672623763177</v>
      </c>
    </row>
    <row r="38" spans="1:3">
      <c r="A38" s="3">
        <f t="shared" si="0"/>
        <v>0.54000000000000015</v>
      </c>
      <c r="B38" s="3">
        <f t="shared" si="1"/>
        <v>-0.46602850409096019</v>
      </c>
      <c r="C38" s="3">
        <f t="shared" si="2"/>
        <v>-12.012371586382674</v>
      </c>
    </row>
    <row r="39" spans="1:3">
      <c r="A39" s="3">
        <f t="shared" si="0"/>
        <v>0.56000000000000016</v>
      </c>
      <c r="B39" s="3">
        <f t="shared" si="1"/>
        <v>-0.7062759358186137</v>
      </c>
      <c r="C39" s="3">
        <f t="shared" si="2"/>
        <v>-11.506808284554779</v>
      </c>
    </row>
    <row r="40" spans="1:3">
      <c r="A40" s="3">
        <f t="shared" si="0"/>
        <v>0.58000000000000018</v>
      </c>
      <c r="B40" s="3">
        <f t="shared" si="1"/>
        <v>-0.93641210150970933</v>
      </c>
      <c r="C40" s="3">
        <f t="shared" si="2"/>
        <v>-10.954958676136187</v>
      </c>
    </row>
    <row r="41" spans="1:3">
      <c r="A41" s="3">
        <f t="shared" si="0"/>
        <v>0.6000000000000002</v>
      </c>
      <c r="B41" s="3">
        <f t="shared" si="1"/>
        <v>-1.155511275032433</v>
      </c>
      <c r="C41" s="3">
        <f t="shared" si="2"/>
        <v>-10.360932852107304</v>
      </c>
    </row>
    <row r="42" spans="1:3">
      <c r="A42" s="3">
        <f t="shared" si="0"/>
        <v>0.62000000000000022</v>
      </c>
      <c r="B42" s="3">
        <f t="shared" si="1"/>
        <v>-1.3627299320745792</v>
      </c>
      <c r="C42" s="3">
        <f t="shared" si="2"/>
        <v>-9.7289500693314377</v>
      </c>
    </row>
    <row r="43" spans="1:3">
      <c r="A43" s="3">
        <f t="shared" si="0"/>
        <v>0.64000000000000024</v>
      </c>
      <c r="B43" s="3">
        <f t="shared" si="1"/>
        <v>-1.5573089334612078</v>
      </c>
      <c r="C43" s="3">
        <f t="shared" si="2"/>
        <v>-9.0633138847734411</v>
      </c>
    </row>
    <row r="44" spans="1:3">
      <c r="A44" s="3">
        <f t="shared" si="0"/>
        <v>0.66000000000000025</v>
      </c>
      <c r="B44" s="3">
        <f t="shared" si="1"/>
        <v>-1.7385752111566766</v>
      </c>
      <c r="C44" s="3">
        <f t="shared" si="2"/>
        <v>-8.3683875177607767</v>
      </c>
    </row>
    <row r="45" spans="1:3">
      <c r="A45" s="3">
        <f t="shared" si="0"/>
        <v>0.68000000000000027</v>
      </c>
      <c r="B45" s="3">
        <f t="shared" si="1"/>
        <v>-1.9059429615118921</v>
      </c>
      <c r="C45" s="3">
        <f t="shared" si="2"/>
        <v>-7.648569562291696</v>
      </c>
    </row>
    <row r="46" spans="1:3">
      <c r="A46" s="3">
        <f t="shared" si="0"/>
        <v>0.70000000000000029</v>
      </c>
      <c r="B46" s="3">
        <f t="shared" si="1"/>
        <v>-2.0589143527577258</v>
      </c>
      <c r="C46" s="3">
        <f t="shared" si="2"/>
        <v>-6.9082701663052699</v>
      </c>
    </row>
    <row r="47" spans="1:3">
      <c r="A47" s="3">
        <f t="shared" si="0"/>
        <v>0.72000000000000031</v>
      </c>
      <c r="B47" s="3">
        <f t="shared" si="1"/>
        <v>-2.1970797560838311</v>
      </c>
      <c r="C47" s="3">
        <f t="shared" si="2"/>
        <v>-6.1518877892664925</v>
      </c>
    </row>
    <row r="48" spans="1:3">
      <c r="A48" s="3">
        <f t="shared" si="0"/>
        <v>0.74000000000000032</v>
      </c>
      <c r="B48" s="3">
        <f t="shared" si="1"/>
        <v>-2.320117511869161</v>
      </c>
      <c r="C48" s="3">
        <f t="shared" si="2"/>
        <v>-5.3837866434281683</v>
      </c>
    </row>
    <row r="49" spans="1:3">
      <c r="A49" s="3">
        <f t="shared" si="0"/>
        <v>0.76000000000000034</v>
      </c>
      <c r="B49" s="3">
        <f t="shared" si="1"/>
        <v>-2.4277932447377246</v>
      </c>
      <c r="C49" s="3">
        <f t="shared" si="2"/>
        <v>-4.6082749177524853</v>
      </c>
    </row>
    <row r="50" spans="1:3">
      <c r="A50" s="3">
        <f t="shared" si="0"/>
        <v>0.78000000000000036</v>
      </c>
      <c r="B50" s="3">
        <f t="shared" si="1"/>
        <v>-2.5199587430927743</v>
      </c>
      <c r="C50" s="3">
        <f t="shared" si="2"/>
        <v>-3.8295838767525971</v>
      </c>
    </row>
    <row r="51" spans="1:3">
      <c r="A51" s="3">
        <f t="shared" si="0"/>
        <v>0.80000000000000038</v>
      </c>
      <c r="B51" s="3">
        <f t="shared" si="1"/>
        <v>-2.5965504206278265</v>
      </c>
      <c r="C51" s="3">
        <f t="shared" si="2"/>
        <v>-3.0518479194923929</v>
      </c>
    </row>
    <row r="52" spans="1:3">
      <c r="A52" s="3">
        <f t="shared" si="0"/>
        <v>0.8200000000000004</v>
      </c>
      <c r="B52" s="3">
        <f t="shared" si="1"/>
        <v>-2.6575873790176745</v>
      </c>
      <c r="C52" s="3">
        <f t="shared" si="2"/>
        <v>-2.2790856767054013</v>
      </c>
    </row>
    <row r="53" spans="1:3">
      <c r="A53" s="3">
        <f t="shared" si="0"/>
        <v>0.84000000000000041</v>
      </c>
      <c r="B53" s="3">
        <f t="shared" si="1"/>
        <v>-2.7031690925517826</v>
      </c>
      <c r="C53" s="3">
        <f t="shared" si="2"/>
        <v>-1.5151822165062332</v>
      </c>
    </row>
    <row r="54" spans="1:3">
      <c r="A54" s="3">
        <f t="shared" si="0"/>
        <v>0.86000000000000043</v>
      </c>
      <c r="B54" s="3">
        <f t="shared" si="1"/>
        <v>-2.7334727368819074</v>
      </c>
      <c r="C54" s="3">
        <f t="shared" si="2"/>
        <v>-0.76387242151457013</v>
      </c>
    </row>
    <row r="55" spans="1:3">
      <c r="A55" s="3">
        <f t="shared" si="0"/>
        <v>0.88000000000000045</v>
      </c>
      <c r="B55" s="3">
        <f t="shared" si="1"/>
        <v>-2.7487501853121987</v>
      </c>
      <c r="C55" s="3">
        <f t="shared" si="2"/>
        <v>-2.8725592436807945E-2</v>
      </c>
    </row>
    <row r="56" spans="1:3">
      <c r="A56" s="3">
        <f t="shared" si="0"/>
        <v>0.90000000000000047</v>
      </c>
      <c r="B56" s="3">
        <f t="shared" si="1"/>
        <v>-2.7493246971609349</v>
      </c>
      <c r="C56" s="3">
        <f t="shared" si="2"/>
        <v>0.68686867470234148</v>
      </c>
    </row>
    <row r="57" spans="1:3">
      <c r="A57" s="3">
        <f t="shared" si="0"/>
        <v>0.92000000000000048</v>
      </c>
      <c r="B57" s="3">
        <f t="shared" si="1"/>
        <v>-2.7355873236668882</v>
      </c>
      <c r="C57" s="3">
        <f t="shared" si="2"/>
        <v>1.3797132983737095</v>
      </c>
    </row>
    <row r="58" spans="1:3">
      <c r="A58" s="3">
        <f t="shared" si="0"/>
        <v>0.9400000000000005</v>
      </c>
      <c r="B58" s="3">
        <f t="shared" si="1"/>
        <v>-2.7079930576994138</v>
      </c>
      <c r="C58" s="3">
        <f t="shared" si="2"/>
        <v>2.0468151769791416</v>
      </c>
    </row>
    <row r="59" spans="1:3">
      <c r="A59" s="3">
        <f t="shared" si="0"/>
        <v>0.96000000000000052</v>
      </c>
      <c r="B59" s="3">
        <f t="shared" si="1"/>
        <v>-2.6670567541598311</v>
      </c>
      <c r="C59" s="3">
        <f t="shared" si="2"/>
        <v>2.6853952863176564</v>
      </c>
    </row>
    <row r="60" spans="1:3">
      <c r="A60" s="3">
        <f t="shared" si="0"/>
        <v>0.98000000000000054</v>
      </c>
      <c r="B60" s="3">
        <f t="shared" si="1"/>
        <v>-2.6133488484334779</v>
      </c>
      <c r="C60" s="3">
        <f t="shared" si="2"/>
        <v>3.2928973932370478</v>
      </c>
    </row>
    <row r="61" spans="1:3">
      <c r="A61" s="3">
        <f t="shared" si="0"/>
        <v>1.0000000000000004</v>
      </c>
      <c r="B61" s="3">
        <f t="shared" si="1"/>
        <v>-2.5474909005687372</v>
      </c>
      <c r="C61" s="3">
        <f t="shared" si="2"/>
        <v>3.8669953772461665</v>
      </c>
    </row>
    <row r="62" spans="1:3">
      <c r="A62" s="3">
        <f t="shared" si="0"/>
        <v>1.0200000000000005</v>
      </c>
      <c r="B62" s="3">
        <f t="shared" si="1"/>
        <v>-2.4701509930238137</v>
      </c>
      <c r="C62" s="3">
        <f t="shared" si="2"/>
        <v>4.4055991593221613</v>
      </c>
    </row>
    <row r="63" spans="1:3">
      <c r="A63" s="3">
        <f t="shared" si="0"/>
        <v>1.0400000000000005</v>
      </c>
      <c r="B63" s="3">
        <f t="shared" si="1"/>
        <v>-2.3820390098373703</v>
      </c>
      <c r="C63" s="3">
        <f t="shared" si="2"/>
        <v>4.9068592444100441</v>
      </c>
    </row>
    <row r="64" spans="1:3">
      <c r="A64" s="3">
        <f t="shared" si="0"/>
        <v>1.0600000000000005</v>
      </c>
      <c r="B64" s="3">
        <f t="shared" si="1"/>
        <v>-2.2839018249491696</v>
      </c>
      <c r="C64" s="3">
        <f t="shared" si="2"/>
        <v>5.3691698911466386</v>
      </c>
    </row>
    <row r="65" spans="1:3">
      <c r="A65" s="3">
        <f t="shared" si="0"/>
        <v>1.0800000000000005</v>
      </c>
      <c r="B65" s="3">
        <f t="shared" si="1"/>
        <v>-2.1765184271262368</v>
      </c>
      <c r="C65" s="3">
        <f t="shared" si="2"/>
        <v>5.7911709291167304</v>
      </c>
    </row>
    <row r="66" spans="1:3">
      <c r="A66" s="3">
        <f t="shared" si="0"/>
        <v>1.1000000000000005</v>
      </c>
      <c r="B66" s="3">
        <f t="shared" si="1"/>
        <v>-2.060695008543902</v>
      </c>
      <c r="C66" s="3">
        <f t="shared" si="2"/>
        <v>6.1717482504378163</v>
      </c>
    </row>
    <row r="67" spans="1:3">
      <c r="A67" s="3">
        <f t="shared" si="0"/>
        <v>1.1200000000000006</v>
      </c>
      <c r="B67" s="3">
        <f t="shared" si="1"/>
        <v>-1.9372600435351457</v>
      </c>
      <c r="C67" s="3">
        <f t="shared" si="2"/>
        <v>6.5100330086452205</v>
      </c>
    </row>
    <row r="68" spans="1:3">
      <c r="A68" s="3">
        <f t="shared" si="0"/>
        <v>1.1400000000000006</v>
      </c>
      <c r="B68" s="3">
        <f t="shared" si="1"/>
        <v>-1.8070593833622413</v>
      </c>
      <c r="C68" s="3">
        <f t="shared" si="2"/>
        <v>6.8053995636877112</v>
      </c>
    </row>
    <row r="69" spans="1:3">
      <c r="A69" s="3">
        <f t="shared" si="0"/>
        <v>1.1600000000000006</v>
      </c>
      <c r="B69" s="3">
        <f t="shared" si="1"/>
        <v>-1.6709513920884871</v>
      </c>
      <c r="C69" s="3">
        <f t="shared" si="2"/>
        <v>7.057462217323887</v>
      </c>
    </row>
    <row r="70" spans="1:3">
      <c r="A70" s="3">
        <f t="shared" si="0"/>
        <v>1.1800000000000006</v>
      </c>
      <c r="B70" s="3">
        <f t="shared" si="1"/>
        <v>-1.5298021477420094</v>
      </c>
      <c r="C70" s="3">
        <f t="shared" si="2"/>
        <v>7.2660707883125291</v>
      </c>
    </row>
    <row r="71" spans="1:3">
      <c r="A71" s="3">
        <f t="shared" si="0"/>
        <v>1.2000000000000006</v>
      </c>
      <c r="B71" s="3">
        <f t="shared" si="1"/>
        <v>-1.3844807319757588</v>
      </c>
      <c r="C71" s="3">
        <f t="shared" si="2"/>
        <v>7.4313050814994508</v>
      </c>
    </row>
    <row r="72" spans="1:3">
      <c r="A72" s="3">
        <f t="shared" si="0"/>
        <v>1.2200000000000006</v>
      </c>
      <c r="B72" s="3">
        <f t="shared" si="1"/>
        <v>-1.2358546303457698</v>
      </c>
      <c r="C72" s="3">
        <f t="shared" si="2"/>
        <v>7.553468309205166</v>
      </c>
    </row>
    <row r="73" spans="1:3">
      <c r="A73" s="3">
        <f t="shared" si="0"/>
        <v>1.2400000000000007</v>
      </c>
      <c r="B73" s="3">
        <f t="shared" si="1"/>
        <v>-1.0847852641616664</v>
      </c>
      <c r="C73" s="3">
        <f t="shared" si="2"/>
        <v>7.6330795272005005</v>
      </c>
    </row>
    <row r="74" spans="1:3">
      <c r="A74" s="3">
        <f t="shared" si="0"/>
        <v>1.2600000000000007</v>
      </c>
      <c r="B74" s="3">
        <f t="shared" si="1"/>
        <v>-0.93212367361765636</v>
      </c>
      <c r="C74" s="3">
        <f t="shared" si="2"/>
        <v>7.6708651510121175</v>
      </c>
    </row>
    <row r="75" spans="1:3">
      <c r="A75" s="3">
        <f t="shared" si="0"/>
        <v>1.2800000000000007</v>
      </c>
      <c r="B75" s="3">
        <f t="shared" si="1"/>
        <v>-0.77870637059741399</v>
      </c>
      <c r="C75" s="3">
        <f t="shared" si="2"/>
        <v>7.6677496213203202</v>
      </c>
    </row>
    <row r="76" spans="1:3">
      <c r="A76" s="3">
        <f t="shared" ref="A76:A139" si="3">+A75+B$8</f>
        <v>1.3000000000000007</v>
      </c>
      <c r="B76" s="3">
        <f t="shared" ref="B76:B139" si="4">B75+C75*B$8</f>
        <v>-0.62535137817100761</v>
      </c>
      <c r="C76" s="3">
        <f t="shared" ref="C76:C139" si="5">+C75+(-B$5*C75/B$3-B$4*B75/B$3)*B$8</f>
        <v>7.6248452897933978</v>
      </c>
    </row>
    <row r="77" spans="1:3">
      <c r="A77" s="3">
        <f t="shared" si="3"/>
        <v>1.3200000000000007</v>
      </c>
      <c r="B77" s="3">
        <f t="shared" si="4"/>
        <v>-0.47285447237513967</v>
      </c>
      <c r="C77" s="3">
        <f t="shared" si="5"/>
        <v>7.5434415988444714</v>
      </c>
    </row>
    <row r="78" spans="1:3">
      <c r="A78" s="3">
        <f t="shared" si="3"/>
        <v>1.3400000000000007</v>
      </c>
      <c r="B78" s="3">
        <f t="shared" si="4"/>
        <v>-0.32198564039825023</v>
      </c>
      <c r="C78" s="3">
        <f t="shared" si="5"/>
        <v>7.4249936304989843</v>
      </c>
    </row>
    <row r="79" spans="1:3">
      <c r="A79" s="3">
        <f t="shared" si="3"/>
        <v>1.3600000000000008</v>
      </c>
      <c r="B79" s="3">
        <f t="shared" si="4"/>
        <v>-0.17348576778827055</v>
      </c>
      <c r="C79" s="3">
        <f t="shared" si="5"/>
        <v>7.2711101008265615</v>
      </c>
    </row>
    <row r="80" spans="1:3">
      <c r="A80" s="3">
        <f t="shared" si="3"/>
        <v>1.3800000000000008</v>
      </c>
      <c r="B80" s="3">
        <f t="shared" si="4"/>
        <v>-2.8063565771739324E-2</v>
      </c>
      <c r="C80" s="3">
        <f t="shared" si="5"/>
        <v>7.0835408772250616</v>
      </c>
    </row>
    <row r="81" spans="1:3">
      <c r="A81" s="3">
        <f t="shared" si="3"/>
        <v>1.4000000000000008</v>
      </c>
      <c r="B81" s="3">
        <f t="shared" si="4"/>
        <v>0.1136072517727619</v>
      </c>
      <c r="C81" s="3">
        <f t="shared" si="5"/>
        <v>6.8641640962545116</v>
      </c>
    </row>
    <row r="82" spans="1:3">
      <c r="A82" s="3">
        <f t="shared" si="3"/>
        <v>1.4200000000000008</v>
      </c>
      <c r="B82" s="3">
        <f t="shared" si="4"/>
        <v>0.25089053369785214</v>
      </c>
      <c r="C82" s="3">
        <f t="shared" si="5"/>
        <v>6.614972959713449</v>
      </c>
    </row>
    <row r="83" spans="1:3">
      <c r="A83" s="3">
        <f t="shared" si="3"/>
        <v>1.4400000000000008</v>
      </c>
      <c r="B83" s="3">
        <f t="shared" si="4"/>
        <v>0.38318999289212108</v>
      </c>
      <c r="C83" s="3">
        <f t="shared" si="5"/>
        <v>6.3380622862411773</v>
      </c>
    </row>
    <row r="84" spans="1:3">
      <c r="A84" s="3">
        <f t="shared" si="3"/>
        <v>1.4600000000000009</v>
      </c>
      <c r="B84" s="3">
        <f t="shared" si="4"/>
        <v>0.50995123861694469</v>
      </c>
      <c r="C84" s="3">
        <f t="shared" si="5"/>
        <v>6.0356148949295081</v>
      </c>
    </row>
    <row r="85" spans="1:3">
      <c r="A85" s="3">
        <f t="shared" si="3"/>
        <v>1.4800000000000009</v>
      </c>
      <c r="B85" s="3">
        <f t="shared" si="4"/>
        <v>0.63066353651553486</v>
      </c>
      <c r="C85" s="3">
        <f t="shared" si="5"/>
        <v>5.7098878962513577</v>
      </c>
    </row>
    <row r="86" spans="1:3">
      <c r="A86" s="3">
        <f t="shared" si="3"/>
        <v>1.5000000000000009</v>
      </c>
      <c r="B86" s="3">
        <f t="shared" si="4"/>
        <v>0.74486129444056204</v>
      </c>
      <c r="C86" s="3">
        <f t="shared" si="5"/>
        <v>5.3631989640772755</v>
      </c>
    </row>
    <row r="87" spans="1:3">
      <c r="A87" s="3">
        <f t="shared" si="3"/>
        <v>1.5200000000000009</v>
      </c>
      <c r="B87" s="3">
        <f t="shared" si="4"/>
        <v>0.85212527372210756</v>
      </c>
      <c r="C87" s="3">
        <f t="shared" si="5"/>
        <v>4.9979126606722568</v>
      </c>
    </row>
    <row r="88" spans="1:3">
      <c r="A88" s="3">
        <f t="shared" si="3"/>
        <v>1.5400000000000009</v>
      </c>
      <c r="B88" s="3">
        <f t="shared" si="4"/>
        <v>0.95208352693555265</v>
      </c>
      <c r="C88" s="3">
        <f t="shared" si="5"/>
        <v>4.6164268843629968</v>
      </c>
    </row>
    <row r="89" spans="1:3">
      <c r="A89" s="3">
        <f t="shared" si="3"/>
        <v>1.5600000000000009</v>
      </c>
      <c r="B89" s="3">
        <f t="shared" si="4"/>
        <v>1.0444120646228126</v>
      </c>
      <c r="C89" s="3">
        <f t="shared" si="5"/>
        <v>4.2211595070601371</v>
      </c>
    </row>
    <row r="90" spans="1:3">
      <c r="A90" s="3">
        <f t="shared" si="3"/>
        <v>1.580000000000001</v>
      </c>
      <c r="B90" s="3">
        <f t="shared" si="4"/>
        <v>1.1288352547640153</v>
      </c>
      <c r="C90" s="3">
        <f t="shared" si="5"/>
        <v>3.8145352660322813</v>
      </c>
    </row>
    <row r="91" spans="1:3">
      <c r="A91" s="3">
        <f t="shared" si="3"/>
        <v>1.600000000000001</v>
      </c>
      <c r="B91" s="3">
        <f t="shared" si="4"/>
        <v>1.2051259600846609</v>
      </c>
      <c r="C91" s="3">
        <f t="shared" si="5"/>
        <v>3.3989729712806045</v>
      </c>
    </row>
    <row r="92" spans="1:3">
      <c r="A92" s="3">
        <f t="shared" si="3"/>
        <v>1.620000000000001</v>
      </c>
      <c r="B92" s="3">
        <f t="shared" si="4"/>
        <v>1.2731054195102729</v>
      </c>
      <c r="C92" s="3">
        <f t="shared" si="5"/>
        <v>2.9768730865776134</v>
      </c>
    </row>
    <row r="93" spans="1:3">
      <c r="A93" s="3">
        <f t="shared" si="3"/>
        <v>1.640000000000001</v>
      </c>
      <c r="B93" s="3">
        <f t="shared" si="4"/>
        <v>1.3326428812418252</v>
      </c>
      <c r="C93" s="3">
        <f t="shared" si="5"/>
        <v>2.5506057387344589</v>
      </c>
    </row>
    <row r="94" spans="1:3">
      <c r="A94" s="3">
        <f t="shared" si="3"/>
        <v>1.660000000000001</v>
      </c>
      <c r="B94" s="3">
        <f t="shared" si="4"/>
        <v>1.3836549960165143</v>
      </c>
      <c r="C94" s="3">
        <f t="shared" si="5"/>
        <v>2.1224992059720815</v>
      </c>
    </row>
    <row r="95" spans="1:3">
      <c r="A95" s="3">
        <f t="shared" si="3"/>
        <v>1.680000000000001</v>
      </c>
      <c r="B95" s="3">
        <f t="shared" si="4"/>
        <v>1.426104980135956</v>
      </c>
      <c r="C95" s="3">
        <f t="shared" si="5"/>
        <v>1.6948289324166812</v>
      </c>
    </row>
    <row r="96" spans="1:3">
      <c r="A96" s="3">
        <f t="shared" si="3"/>
        <v>1.7000000000000011</v>
      </c>
      <c r="B96" s="3">
        <f t="shared" si="4"/>
        <v>1.4600015587842896</v>
      </c>
      <c r="C96" s="3">
        <f t="shared" si="5"/>
        <v>1.2698071117439989</v>
      </c>
    </row>
    <row r="97" spans="1:3">
      <c r="A97" s="3">
        <f t="shared" si="3"/>
        <v>1.7200000000000011</v>
      </c>
      <c r="B97" s="3">
        <f t="shared" si="4"/>
        <v>1.4853977010191697</v>
      </c>
      <c r="C97" s="3">
        <f t="shared" si="5"/>
        <v>0.84957287888427557</v>
      </c>
    </row>
    <row r="98" spans="1:3">
      <c r="A98" s="3">
        <f t="shared" si="3"/>
        <v>1.7400000000000011</v>
      </c>
      <c r="B98" s="3">
        <f t="shared" si="4"/>
        <v>1.5023891585968552</v>
      </c>
      <c r="C98" s="3">
        <f t="shared" si="5"/>
        <v>0.43618314449499462</v>
      </c>
    </row>
    <row r="99" spans="1:3">
      <c r="A99" s="3">
        <f t="shared" si="3"/>
        <v>1.7600000000000011</v>
      </c>
      <c r="B99" s="3">
        <f t="shared" si="4"/>
        <v>1.5111128214867551</v>
      </c>
      <c r="C99" s="3">
        <f t="shared" si="5"/>
        <v>3.1604102635972464E-2</v>
      </c>
    </row>
    <row r="100" spans="1:3">
      <c r="A100" s="3">
        <f t="shared" si="3"/>
        <v>1.7800000000000011</v>
      </c>
      <c r="B100" s="3">
        <f t="shared" si="4"/>
        <v>1.5117449035394745</v>
      </c>
      <c r="C100" s="3">
        <f t="shared" si="5"/>
        <v>-0.36229656223493495</v>
      </c>
    </row>
    <row r="101" spans="1:3">
      <c r="A101" s="3">
        <f t="shared" si="3"/>
        <v>1.8000000000000012</v>
      </c>
      <c r="B101" s="3">
        <f t="shared" si="4"/>
        <v>1.5044989722947759</v>
      </c>
      <c r="C101" s="3">
        <f t="shared" si="5"/>
        <v>-0.74375674716368056</v>
      </c>
    </row>
    <row r="102" spans="1:3">
      <c r="A102" s="3">
        <f t="shared" si="3"/>
        <v>1.8200000000000012</v>
      </c>
      <c r="B102" s="3">
        <f t="shared" si="4"/>
        <v>1.4896238373515023</v>
      </c>
      <c r="C102" s="3">
        <f t="shared" si="5"/>
        <v>-1.1111262640510846</v>
      </c>
    </row>
    <row r="103" spans="1:3">
      <c r="A103" s="3">
        <f t="shared" si="3"/>
        <v>1.8400000000000012</v>
      </c>
      <c r="B103" s="3">
        <f t="shared" si="4"/>
        <v>1.4674013120704805</v>
      </c>
      <c r="C103" s="3">
        <f t="shared" si="5"/>
        <v>-1.4628724213128406</v>
      </c>
    </row>
    <row r="104" spans="1:3">
      <c r="A104" s="3">
        <f t="shared" si="3"/>
        <v>1.8600000000000012</v>
      </c>
      <c r="B104" s="3">
        <f t="shared" si="4"/>
        <v>1.4381438636442236</v>
      </c>
      <c r="C104" s="3">
        <f t="shared" si="5"/>
        <v>-1.7975848449691547</v>
      </c>
    </row>
    <row r="105" spans="1:3">
      <c r="A105" s="3">
        <f t="shared" si="3"/>
        <v>1.8800000000000012</v>
      </c>
      <c r="B105" s="3">
        <f t="shared" si="4"/>
        <v>1.4021921667448405</v>
      </c>
      <c r="C105" s="3">
        <f t="shared" si="5"/>
        <v>-2.11397953447764</v>
      </c>
    </row>
    <row r="106" spans="1:3">
      <c r="A106" s="3">
        <f t="shared" si="3"/>
        <v>1.9000000000000012</v>
      </c>
      <c r="B106" s="3">
        <f t="shared" si="4"/>
        <v>1.3599125760552877</v>
      </c>
      <c r="C106" s="3">
        <f t="shared" si="5"/>
        <v>-2.4109021527280139</v>
      </c>
    </row>
    <row r="107" spans="1:3">
      <c r="A107" s="3">
        <f t="shared" si="3"/>
        <v>1.9200000000000013</v>
      </c>
      <c r="B107" s="3">
        <f t="shared" si="4"/>
        <v>1.3116945330007275</v>
      </c>
      <c r="C107" s="3">
        <f t="shared" si="5"/>
        <v>-2.6873305536150922</v>
      </c>
    </row>
    <row r="108" spans="1:3">
      <c r="A108" s="3">
        <f t="shared" si="3"/>
        <v>1.9400000000000013</v>
      </c>
      <c r="B108" s="3">
        <f t="shared" si="4"/>
        <v>1.2579479219284255</v>
      </c>
      <c r="C108" s="3">
        <f t="shared" si="5"/>
        <v>-2.9423765544795986</v>
      </c>
    </row>
    <row r="109" spans="1:3">
      <c r="A109" s="3">
        <f t="shared" si="3"/>
        <v>1.9600000000000013</v>
      </c>
      <c r="B109" s="3">
        <f t="shared" si="4"/>
        <v>1.1991003908388336</v>
      </c>
      <c r="C109" s="3">
        <f t="shared" si="5"/>
        <v>-3.175286964437642</v>
      </c>
    </row>
    <row r="110" spans="1:3">
      <c r="A110" s="3">
        <f t="shared" si="3"/>
        <v>1.9800000000000013</v>
      </c>
      <c r="B110" s="3">
        <f t="shared" si="4"/>
        <v>1.1355946515500808</v>
      </c>
      <c r="C110" s="3">
        <f t="shared" si="5"/>
        <v>-3.3854438831937341</v>
      </c>
    </row>
    <row r="111" spans="1:3">
      <c r="A111" s="3">
        <f t="shared" si="3"/>
        <v>2.0000000000000013</v>
      </c>
      <c r="B111" s="3">
        <f t="shared" si="4"/>
        <v>1.0678857738862062</v>
      </c>
      <c r="C111" s="3">
        <f t="shared" si="5"/>
        <v>-3.5723642883345557</v>
      </c>
    </row>
    <row r="112" spans="1:3">
      <c r="A112" s="3">
        <f t="shared" si="3"/>
        <v>2.0200000000000014</v>
      </c>
      <c r="B112" s="3">
        <f t="shared" si="4"/>
        <v>0.99643848811951508</v>
      </c>
      <c r="C112" s="3">
        <f t="shared" si="5"/>
        <v>-3.7356989323182637</v>
      </c>
    </row>
    <row r="113" spans="1:3">
      <c r="A113" s="3">
        <f t="shared" si="3"/>
        <v>2.0400000000000014</v>
      </c>
      <c r="B113" s="3">
        <f t="shared" si="4"/>
        <v>0.92172450947314977</v>
      </c>
      <c r="C113" s="3">
        <f t="shared" si="5"/>
        <v>-3.8752305733951533</v>
      </c>
    </row>
    <row r="114" spans="1:3">
      <c r="A114" s="3">
        <f t="shared" si="3"/>
        <v>2.0600000000000014</v>
      </c>
      <c r="B114" s="3">
        <f t="shared" si="4"/>
        <v>0.84421989800524666</v>
      </c>
      <c r="C114" s="3">
        <f t="shared" si="5"/>
        <v>-3.9908715675095272</v>
      </c>
    </row>
    <row r="115" spans="1:3">
      <c r="A115" s="3">
        <f t="shared" si="3"/>
        <v>2.0800000000000014</v>
      </c>
      <c r="B115" s="3">
        <f t="shared" si="4"/>
        <v>0.76440246665505607</v>
      </c>
      <c r="C115" s="3">
        <f t="shared" si="5"/>
        <v>-4.0826608508305862</v>
      </c>
    </row>
    <row r="116" spans="1:3">
      <c r="A116" s="3">
        <f t="shared" si="3"/>
        <v>2.1000000000000014</v>
      </c>
      <c r="B116" s="3">
        <f t="shared" si="4"/>
        <v>0.6827492496384443</v>
      </c>
      <c r="C116" s="3">
        <f t="shared" si="5"/>
        <v>-4.150760344934322</v>
      </c>
    </row>
    <row r="117" spans="1:3">
      <c r="A117" s="3">
        <f t="shared" si="3"/>
        <v>2.1200000000000014</v>
      </c>
      <c r="B117" s="3">
        <f t="shared" si="4"/>
        <v>0.59973404273975783</v>
      </c>
      <c r="C117" s="3">
        <f t="shared" si="5"/>
        <v>-4.1954508188024189</v>
      </c>
    </row>
    <row r="118" spans="1:3">
      <c r="A118" s="3">
        <f t="shared" si="3"/>
        <v>2.1400000000000015</v>
      </c>
      <c r="B118" s="3">
        <f t="shared" si="4"/>
        <v>0.51582502636370942</v>
      </c>
      <c r="C118" s="3">
        <f t="shared" si="5"/>
        <v>-4.2171272437130787</v>
      </c>
    </row>
    <row r="119" spans="1:3">
      <c r="A119" s="3">
        <f t="shared" si="3"/>
        <v>2.1600000000000015</v>
      </c>
      <c r="B119" s="3">
        <f t="shared" si="4"/>
        <v>0.43148248148944784</v>
      </c>
      <c r="C119" s="3">
        <f t="shared" si="5"/>
        <v>-4.2162936787688245</v>
      </c>
    </row>
    <row r="120" spans="1:3">
      <c r="A120" s="3">
        <f t="shared" si="3"/>
        <v>2.1800000000000015</v>
      </c>
      <c r="B120" s="3">
        <f t="shared" si="4"/>
        <v>0.34715660791407132</v>
      </c>
      <c r="C120" s="3">
        <f t="shared" si="5"/>
        <v>-4.1935577262354782</v>
      </c>
    </row>
    <row r="121" spans="1:3">
      <c r="A121" s="3">
        <f t="shared" si="3"/>
        <v>2.2000000000000015</v>
      </c>
      <c r="B121" s="3">
        <f t="shared" si="4"/>
        <v>0.26328545338936177</v>
      </c>
      <c r="C121" s="3">
        <f t="shared" si="5"/>
        <v>-4.1496245970536014</v>
      </c>
    </row>
    <row r="122" spans="1:3">
      <c r="A122" s="3">
        <f t="shared" si="3"/>
        <v>2.2200000000000015</v>
      </c>
      <c r="B122" s="3">
        <f t="shared" si="4"/>
        <v>0.18029296144828974</v>
      </c>
      <c r="C122" s="3">
        <f t="shared" si="5"/>
        <v>-4.0852908278291205</v>
      </c>
    </row>
    <row r="123" spans="1:3">
      <c r="A123" s="3">
        <f t="shared" si="3"/>
        <v>2.2400000000000015</v>
      </c>
      <c r="B123" s="3">
        <f t="shared" si="4"/>
        <v>9.8587144891707335E-2</v>
      </c>
      <c r="C123" s="3">
        <f t="shared" si="5"/>
        <v>-4.0014376913151439</v>
      </c>
    </row>
    <row r="124" spans="1:3">
      <c r="A124" s="3">
        <f t="shared" si="3"/>
        <v>2.2600000000000016</v>
      </c>
      <c r="B124" s="3">
        <f t="shared" si="4"/>
        <v>1.8558391065404453E-2</v>
      </c>
      <c r="C124" s="3">
        <f t="shared" si="5"/>
        <v>-3.8990243428649034</v>
      </c>
    </row>
    <row r="125" spans="1:3">
      <c r="A125" s="3">
        <f t="shared" si="3"/>
        <v>2.2800000000000016</v>
      </c>
      <c r="B125" s="3">
        <f t="shared" si="4"/>
        <v>-5.9422095791893614E-2</v>
      </c>
      <c r="C125" s="3">
        <f t="shared" si="5"/>
        <v>-3.7790807455702318</v>
      </c>
    </row>
    <row r="126" spans="1:3">
      <c r="A126" s="3">
        <f t="shared" si="3"/>
        <v>2.3000000000000016</v>
      </c>
      <c r="B126" s="3">
        <f t="shared" si="4"/>
        <v>-0.13500371070329825</v>
      </c>
      <c r="C126" s="3">
        <f t="shared" si="5"/>
        <v>-3.6427004168060919</v>
      </c>
    </row>
    <row r="127" spans="1:3">
      <c r="A127" s="3">
        <f t="shared" si="3"/>
        <v>2.3200000000000016</v>
      </c>
      <c r="B127" s="3">
        <f t="shared" si="4"/>
        <v>-0.20785771903942007</v>
      </c>
      <c r="C127" s="3">
        <f t="shared" si="5"/>
        <v>-3.4910330386854396</v>
      </c>
    </row>
    <row r="128" spans="1:3">
      <c r="A128" s="3">
        <f t="shared" si="3"/>
        <v>2.3400000000000016</v>
      </c>
      <c r="B128" s="3">
        <f t="shared" si="4"/>
        <v>-0.27767837981312887</v>
      </c>
      <c r="C128" s="3">
        <f t="shared" si="5"/>
        <v>-3.3252769744972563</v>
      </c>
    </row>
    <row r="129" spans="1:3">
      <c r="A129" s="3">
        <f t="shared" si="3"/>
        <v>2.3600000000000017</v>
      </c>
      <c r="B129" s="3">
        <f t="shared" si="4"/>
        <v>-0.34418391930307402</v>
      </c>
      <c r="C129" s="3">
        <f t="shared" si="5"/>
        <v>-3.1466717325619307</v>
      </c>
    </row>
    <row r="130" spans="1:3">
      <c r="A130" s="3">
        <f t="shared" si="3"/>
        <v>2.3800000000000017</v>
      </c>
      <c r="B130" s="3">
        <f t="shared" si="4"/>
        <v>-0.40711735395431264</v>
      </c>
      <c r="C130" s="3">
        <f t="shared" si="5"/>
        <v>-2.9564904181011498</v>
      </c>
    </row>
    <row r="131" spans="1:3">
      <c r="A131" s="3">
        <f t="shared" si="3"/>
        <v>2.4000000000000017</v>
      </c>
      <c r="B131" s="3">
        <f t="shared" si="4"/>
        <v>-0.46624716231633562</v>
      </c>
      <c r="C131" s="3">
        <f t="shared" si="5"/>
        <v>-2.7560322126937917</v>
      </c>
    </row>
    <row r="132" spans="1:3">
      <c r="A132" s="3">
        <f t="shared" si="3"/>
        <v>2.4200000000000017</v>
      </c>
      <c r="B132" s="3">
        <f t="shared" si="4"/>
        <v>-0.52136780657021142</v>
      </c>
      <c r="C132" s="3">
        <f t="shared" si="5"/>
        <v>-2.5466149196853429</v>
      </c>
    </row>
    <row r="133" spans="1:3">
      <c r="A133" s="3">
        <f t="shared" si="3"/>
        <v>2.4400000000000017</v>
      </c>
      <c r="B133" s="3">
        <f t="shared" si="4"/>
        <v>-0.57230010496391825</v>
      </c>
      <c r="C133" s="3">
        <f t="shared" si="5"/>
        <v>-2.3295676125471569</v>
      </c>
    </row>
    <row r="134" spans="1:3">
      <c r="A134" s="3">
        <f t="shared" si="3"/>
        <v>2.4600000000000017</v>
      </c>
      <c r="B134" s="3">
        <f t="shared" si="4"/>
        <v>-0.61889145721486138</v>
      </c>
      <c r="C134" s="3">
        <f t="shared" si="5"/>
        <v>-2.1062234216550291</v>
      </c>
    </row>
    <row r="135" spans="1:3">
      <c r="A135" s="3">
        <f t="shared" si="3"/>
        <v>2.4800000000000018</v>
      </c>
      <c r="B135" s="3">
        <f t="shared" si="4"/>
        <v>-0.66101592564796197</v>
      </c>
      <c r="C135" s="3">
        <f t="shared" si="5"/>
        <v>-1.8779124932862041</v>
      </c>
    </row>
    <row r="136" spans="1:3">
      <c r="A136" s="3">
        <f t="shared" si="3"/>
        <v>2.5000000000000018</v>
      </c>
      <c r="B136" s="3">
        <f t="shared" si="4"/>
        <v>-0.69857417551368606</v>
      </c>
      <c r="C136" s="3">
        <f t="shared" si="5"/>
        <v>-1.6459551528325755</v>
      </c>
    </row>
    <row r="137" spans="1:3">
      <c r="A137" s="3">
        <f t="shared" si="3"/>
        <v>2.5200000000000018</v>
      </c>
      <c r="B137" s="3">
        <f t="shared" si="4"/>
        <v>-0.73149327857033752</v>
      </c>
      <c r="C137" s="3">
        <f t="shared" si="5"/>
        <v>-1.4116553023083747</v>
      </c>
    </row>
    <row r="138" spans="1:3">
      <c r="A138" s="3">
        <f t="shared" si="3"/>
        <v>2.5400000000000018</v>
      </c>
      <c r="B138" s="3">
        <f t="shared" si="4"/>
        <v>-0.75972638461650499</v>
      </c>
      <c r="C138" s="3">
        <f t="shared" si="5"/>
        <v>-1.176294080206219</v>
      </c>
    </row>
    <row r="139" spans="1:3">
      <c r="A139" s="3">
        <f t="shared" si="3"/>
        <v>2.5600000000000018</v>
      </c>
      <c r="B139" s="3">
        <f t="shared" si="4"/>
        <v>-0.78325226622062938</v>
      </c>
      <c r="C139" s="3">
        <f t="shared" si="5"/>
        <v>-0.94112380963932862</v>
      </c>
    </row>
    <row r="140" spans="1:3">
      <c r="A140" s="3">
        <f t="shared" ref="A140:A203" si="6">+A139+B$8</f>
        <v>2.5800000000000018</v>
      </c>
      <c r="B140" s="3">
        <f t="shared" ref="B140:B203" si="7">B139+C139*B$8</f>
        <v>-0.80207474241341592</v>
      </c>
      <c r="C140" s="3">
        <f t="shared" ref="C140:C203" si="8">+C139+(-B$5*C139/B$3-B$4*B139/B$3)*B$8</f>
        <v>-0.70736225851350643</v>
      </c>
    </row>
    <row r="141" spans="1:3">
      <c r="A141" s="3">
        <f t="shared" si="6"/>
        <v>2.6000000000000019</v>
      </c>
      <c r="B141" s="3">
        <f t="shared" si="7"/>
        <v>-0.81622198758368603</v>
      </c>
      <c r="C141" s="3">
        <f t="shared" si="8"/>
        <v>-0.47618723321358608</v>
      </c>
    </row>
    <row r="142" spans="1:3">
      <c r="A142" s="3">
        <f t="shared" si="6"/>
        <v>2.6200000000000019</v>
      </c>
      <c r="B142" s="3">
        <f t="shared" si="7"/>
        <v>-0.82574573224795778</v>
      </c>
      <c r="C142" s="3">
        <f t="shared" si="8"/>
        <v>-0.24873152497899292</v>
      </c>
    </row>
    <row r="143" spans="1:3">
      <c r="A143" s="3">
        <f t="shared" si="6"/>
        <v>2.6400000000000019</v>
      </c>
      <c r="B143" s="3">
        <f t="shared" si="7"/>
        <v>-0.83072036274753769</v>
      </c>
      <c r="C143" s="3">
        <f t="shared" si="8"/>
        <v>-2.6078225795196114E-2</v>
      </c>
    </row>
    <row r="144" spans="1:3">
      <c r="A144" s="3">
        <f t="shared" si="6"/>
        <v>2.6600000000000019</v>
      </c>
      <c r="B144" s="3">
        <f t="shared" si="7"/>
        <v>-0.83124192726344159</v>
      </c>
      <c r="C144" s="3">
        <f t="shared" si="8"/>
        <v>0.19074357174460996</v>
      </c>
    </row>
    <row r="145" spans="1:3">
      <c r="A145" s="3">
        <f t="shared" si="6"/>
        <v>2.6800000000000019</v>
      </c>
      <c r="B145" s="3">
        <f t="shared" si="7"/>
        <v>-0.82742705582854936</v>
      </c>
      <c r="C145" s="3">
        <f t="shared" si="8"/>
        <v>0.40076267853727726</v>
      </c>
    </row>
    <row r="146" spans="1:3">
      <c r="A146" s="3">
        <f t="shared" si="6"/>
        <v>2.700000000000002</v>
      </c>
      <c r="B146" s="3">
        <f t="shared" si="7"/>
        <v>-0.81941180225780386</v>
      </c>
      <c r="C146" s="3">
        <f t="shared" si="8"/>
        <v>0.60306930733950725</v>
      </c>
    </row>
    <row r="147" spans="1:3">
      <c r="A147" s="3">
        <f t="shared" si="6"/>
        <v>2.720000000000002</v>
      </c>
      <c r="B147" s="3">
        <f t="shared" si="7"/>
        <v>-0.80735041611101366</v>
      </c>
      <c r="C147" s="3">
        <f t="shared" si="8"/>
        <v>0.796818158091672</v>
      </c>
    </row>
    <row r="148" spans="1:3">
      <c r="A148" s="3">
        <f t="shared" si="6"/>
        <v>2.740000000000002</v>
      </c>
      <c r="B148" s="3">
        <f t="shared" si="7"/>
        <v>-0.79141405294918021</v>
      </c>
      <c r="C148" s="3">
        <f t="shared" si="8"/>
        <v>0.98123108522160207</v>
      </c>
    </row>
    <row r="149" spans="1:3">
      <c r="A149" s="3">
        <f t="shared" si="6"/>
        <v>2.760000000000002</v>
      </c>
      <c r="B149" s="3">
        <f t="shared" si="7"/>
        <v>-0.77178943124474819</v>
      </c>
      <c r="C149" s="3">
        <f t="shared" si="8"/>
        <v>1.1555993442612977</v>
      </c>
    </row>
    <row r="150" spans="1:3">
      <c r="A150" s="3">
        <f t="shared" si="6"/>
        <v>2.780000000000002</v>
      </c>
      <c r="B150" s="3">
        <f t="shared" si="7"/>
        <v>-0.74867744435952222</v>
      </c>
      <c r="C150" s="3">
        <f t="shared" si="8"/>
        <v>1.3192854173685706</v>
      </c>
    </row>
    <row r="151" spans="1:3">
      <c r="A151" s="3">
        <f t="shared" si="6"/>
        <v>2.800000000000002</v>
      </c>
      <c r="B151" s="3">
        <f t="shared" si="7"/>
        <v>-0.7222917360121508</v>
      </c>
      <c r="C151" s="3">
        <f t="shared" si="8"/>
        <v>1.4717244195462522</v>
      </c>
    </row>
    <row r="152" spans="1:3">
      <c r="A152" s="3">
        <f t="shared" si="6"/>
        <v>2.8200000000000021</v>
      </c>
      <c r="B152" s="3">
        <f t="shared" si="7"/>
        <v>-0.6928572476212258</v>
      </c>
      <c r="C152" s="3">
        <f t="shared" si="8"/>
        <v>1.6124250894839314</v>
      </c>
    </row>
    <row r="153" spans="1:3">
      <c r="A153" s="3">
        <f t="shared" si="6"/>
        <v>2.8400000000000021</v>
      </c>
      <c r="B153" s="3">
        <f t="shared" si="7"/>
        <v>-0.66060874583154716</v>
      </c>
      <c r="C153" s="3">
        <f t="shared" si="8"/>
        <v>1.7409703710019644</v>
      </c>
    </row>
    <row r="154" spans="1:3">
      <c r="A154" s="3">
        <f t="shared" si="6"/>
        <v>2.8600000000000021</v>
      </c>
      <c r="B154" s="3">
        <f t="shared" si="7"/>
        <v>-0.62578933841150786</v>
      </c>
      <c r="C154" s="3">
        <f t="shared" si="8"/>
        <v>1.8570175930461037</v>
      </c>
    </row>
    <row r="155" spans="1:3">
      <c r="A155" s="3">
        <f t="shared" si="6"/>
        <v>2.8800000000000021</v>
      </c>
      <c r="B155" s="3">
        <f t="shared" si="7"/>
        <v>-0.58864898655058573</v>
      </c>
      <c r="C155" s="3">
        <f t="shared" si="8"/>
        <v>1.9602982580556205</v>
      </c>
    </row>
    <row r="156" spans="1:3">
      <c r="A156" s="3">
        <f t="shared" si="6"/>
        <v>2.9000000000000021</v>
      </c>
      <c r="B156" s="3">
        <f t="shared" si="7"/>
        <v>-0.54944302138947332</v>
      </c>
      <c r="C156" s="3">
        <f t="shared" si="8"/>
        <v>2.0506174503009929</v>
      </c>
    </row>
    <row r="157" spans="1:3">
      <c r="A157" s="3">
        <f t="shared" si="6"/>
        <v>2.9200000000000021</v>
      </c>
      <c r="B157" s="3">
        <f t="shared" si="7"/>
        <v>-0.50843067238345352</v>
      </c>
      <c r="C157" s="3">
        <f t="shared" si="8"/>
        <v>2.1278528774526242</v>
      </c>
    </row>
    <row r="158" spans="1:3">
      <c r="A158" s="3">
        <f t="shared" si="6"/>
        <v>2.9400000000000022</v>
      </c>
      <c r="B158" s="3">
        <f t="shared" si="7"/>
        <v>-0.46587361483440104</v>
      </c>
      <c r="C158" s="3">
        <f t="shared" si="8"/>
        <v>2.1919535601938382</v>
      </c>
    </row>
    <row r="159" spans="1:3">
      <c r="A159" s="3">
        <f t="shared" si="6"/>
        <v>2.9600000000000022</v>
      </c>
      <c r="B159" s="3">
        <f t="shared" si="7"/>
        <v>-0.42203454363052428</v>
      </c>
      <c r="C159" s="3">
        <f t="shared" si="8"/>
        <v>2.2429381861245798</v>
      </c>
    </row>
    <row r="160" spans="1:3">
      <c r="A160" s="3">
        <f t="shared" si="6"/>
        <v>2.9800000000000022</v>
      </c>
      <c r="B160" s="3">
        <f t="shared" si="7"/>
        <v>-0.37717577990803269</v>
      </c>
      <c r="C160" s="3">
        <f t="shared" si="8"/>
        <v>2.2808931455125294</v>
      </c>
    </row>
    <row r="161" spans="1:3">
      <c r="A161" s="3">
        <f t="shared" si="6"/>
        <v>3.0000000000000022</v>
      </c>
      <c r="B161" s="3">
        <f t="shared" si="7"/>
        <v>-0.33155791699778209</v>
      </c>
      <c r="C161" s="3">
        <f t="shared" si="8"/>
        <v>2.3059702676322171</v>
      </c>
    </row>
    <row r="162" spans="1:3">
      <c r="A162" s="3">
        <f t="shared" si="6"/>
        <v>3.0200000000000022</v>
      </c>
      <c r="B162" s="3">
        <f t="shared" si="7"/>
        <v>-0.28543851164513773</v>
      </c>
      <c r="C162" s="3">
        <f t="shared" si="8"/>
        <v>2.3183842774874095</v>
      </c>
    </row>
    <row r="163" spans="1:3">
      <c r="A163" s="3">
        <f t="shared" si="6"/>
        <v>3.0400000000000023</v>
      </c>
      <c r="B163" s="3">
        <f t="shared" si="7"/>
        <v>-0.23907082609538954</v>
      </c>
      <c r="C163" s="3">
        <f t="shared" si="8"/>
        <v>2.318409993635548</v>
      </c>
    </row>
    <row r="164" spans="1:3">
      <c r="A164" s="3">
        <f t="shared" si="6"/>
        <v>3.0600000000000023</v>
      </c>
      <c r="B164" s="3">
        <f t="shared" si="7"/>
        <v>-0.19270262622267859</v>
      </c>
      <c r="C164" s="3">
        <f t="shared" si="8"/>
        <v>2.3063792886240115</v>
      </c>
    </row>
    <row r="165" spans="1:3">
      <c r="A165" s="3">
        <f t="shared" si="6"/>
        <v>3.0800000000000023</v>
      </c>
      <c r="B165" s="3">
        <f t="shared" si="7"/>
        <v>-0.14657504045019837</v>
      </c>
      <c r="C165" s="3">
        <f t="shared" si="8"/>
        <v>2.2826778342059395</v>
      </c>
    </row>
    <row r="166" spans="1:3">
      <c r="A166" s="3">
        <f t="shared" si="6"/>
        <v>3.1000000000000023</v>
      </c>
      <c r="B166" s="3">
        <f t="shared" si="7"/>
        <v>-0.10092148376607957</v>
      </c>
      <c r="C166" s="3">
        <f t="shared" si="8"/>
        <v>2.2477416540284012</v>
      </c>
    </row>
    <row r="167" spans="1:3">
      <c r="A167" s="3">
        <f t="shared" si="6"/>
        <v>3.1200000000000023</v>
      </c>
      <c r="B167" s="3">
        <f t="shared" si="7"/>
        <v>-5.5966650685511543E-2</v>
      </c>
      <c r="C167" s="3">
        <f t="shared" si="8"/>
        <v>2.2020535068786731</v>
      </c>
    </row>
    <row r="168" spans="1:3">
      <c r="A168" s="3">
        <f t="shared" si="6"/>
        <v>3.1400000000000023</v>
      </c>
      <c r="B168" s="3">
        <f t="shared" si="7"/>
        <v>-1.1925580547938082E-2</v>
      </c>
      <c r="C168" s="3">
        <f t="shared" si="8"/>
        <v>2.1461391238367886</v>
      </c>
    </row>
    <row r="169" spans="1:3">
      <c r="A169" s="3">
        <f t="shared" si="6"/>
        <v>3.1600000000000024</v>
      </c>
      <c r="B169" s="3">
        <f t="shared" si="7"/>
        <v>3.0997201928797694E-2</v>
      </c>
      <c r="C169" s="3">
        <f t="shared" si="8"/>
        <v>2.0805633228164755</v>
      </c>
    </row>
    <row r="170" spans="1:3">
      <c r="A170" s="3">
        <f t="shared" si="6"/>
        <v>3.1800000000000024</v>
      </c>
      <c r="B170" s="3">
        <f t="shared" si="7"/>
        <v>7.2608468385127203E-2</v>
      </c>
      <c r="C170" s="3">
        <f t="shared" si="8"/>
        <v>2.0059260239848609</v>
      </c>
    </row>
    <row r="171" spans="1:3">
      <c r="A171" s="3">
        <f t="shared" si="6"/>
        <v>3.2000000000000024</v>
      </c>
      <c r="B171" s="3">
        <f t="shared" si="7"/>
        <v>0.11272698886482442</v>
      </c>
      <c r="C171" s="3">
        <f t="shared" si="8"/>
        <v>1.9228581894372123</v>
      </c>
    </row>
    <row r="172" spans="1:3">
      <c r="A172" s="3">
        <f t="shared" si="6"/>
        <v>3.2200000000000024</v>
      </c>
      <c r="B172" s="3">
        <f t="shared" si="7"/>
        <v>0.15118415265356866</v>
      </c>
      <c r="C172" s="3">
        <f t="shared" si="8"/>
        <v>1.8320177102703672</v>
      </c>
    </row>
    <row r="173" spans="1:3">
      <c r="A173" s="3">
        <f t="shared" si="6"/>
        <v>3.2400000000000024</v>
      </c>
      <c r="B173" s="3">
        <f t="shared" si="7"/>
        <v>0.187824506858976</v>
      </c>
      <c r="C173" s="3">
        <f t="shared" si="8"/>
        <v>1.7340852638517876</v>
      </c>
    </row>
    <row r="174" spans="1:3">
      <c r="A174" s="3">
        <f t="shared" si="6"/>
        <v>3.2600000000000025</v>
      </c>
      <c r="B174" s="3">
        <f t="shared" si="7"/>
        <v>0.22250621213601177</v>
      </c>
      <c r="C174" s="3">
        <f t="shared" si="8"/>
        <v>1.6297601636251966</v>
      </c>
    </row>
    <row r="175" spans="1:3">
      <c r="A175" s="3">
        <f t="shared" si="6"/>
        <v>3.2800000000000025</v>
      </c>
      <c r="B175" s="3">
        <f t="shared" si="7"/>
        <v>0.25510141540851572</v>
      </c>
      <c r="C175" s="3">
        <f t="shared" si="8"/>
        <v>1.5197562232338273</v>
      </c>
    </row>
    <row r="176" spans="1:3">
      <c r="A176" s="3">
        <f t="shared" si="6"/>
        <v>3.3000000000000025</v>
      </c>
      <c r="B176" s="3">
        <f t="shared" si="7"/>
        <v>0.28549653987319229</v>
      </c>
      <c r="C176" s="3">
        <f t="shared" si="8"/>
        <v>1.4047976560841309</v>
      </c>
    </row>
    <row r="177" spans="1:3">
      <c r="A177" s="3">
        <f t="shared" si="6"/>
        <v>3.3200000000000025</v>
      </c>
      <c r="B177" s="3">
        <f t="shared" si="7"/>
        <v>0.31359249299487491</v>
      </c>
      <c r="C177" s="3">
        <f t="shared" si="8"/>
        <v>1.2856150307224088</v>
      </c>
    </row>
    <row r="178" spans="1:3">
      <c r="A178" s="3">
        <f t="shared" si="6"/>
        <v>3.3400000000000025</v>
      </c>
      <c r="B178" s="3">
        <f t="shared" si="7"/>
        <v>0.33930479360932309</v>
      </c>
      <c r="C178" s="3">
        <f t="shared" si="8"/>
        <v>1.1629413015606243</v>
      </c>
    </row>
    <row r="179" spans="1:3">
      <c r="A179" s="3">
        <f t="shared" si="6"/>
        <v>3.3600000000000025</v>
      </c>
      <c r="B179" s="3">
        <f t="shared" si="7"/>
        <v>0.36256361964053557</v>
      </c>
      <c r="C179" s="3">
        <f t="shared" si="8"/>
        <v>1.0375079335722603</v>
      </c>
    </row>
    <row r="180" spans="1:3">
      <c r="A180" s="3">
        <f t="shared" si="6"/>
        <v>3.3800000000000026</v>
      </c>
      <c r="B180" s="3">
        <f t="shared" si="7"/>
        <v>0.38331377831198077</v>
      </c>
      <c r="C180" s="3">
        <f t="shared" si="8"/>
        <v>0.91004113859140878</v>
      </c>
    </row>
    <row r="181" spans="1:3">
      <c r="A181" s="3">
        <f t="shared" si="6"/>
        <v>3.4000000000000026</v>
      </c>
      <c r="B181" s="3">
        <f t="shared" si="7"/>
        <v>0.40151460108380893</v>
      </c>
      <c r="C181" s="3">
        <f t="shared" si="8"/>
        <v>0.78125823979536868</v>
      </c>
    </row>
    <row r="182" spans="1:3">
      <c r="A182" s="3">
        <f t="shared" si="6"/>
        <v>3.4200000000000026</v>
      </c>
      <c r="B182" s="3">
        <f t="shared" si="7"/>
        <v>0.4171397658797163</v>
      </c>
      <c r="C182" s="3">
        <f t="shared" si="8"/>
        <v>0.65186417984012657</v>
      </c>
    </row>
    <row r="183" spans="1:3">
      <c r="A183" s="3">
        <f t="shared" si="6"/>
        <v>3.4400000000000026</v>
      </c>
      <c r="B183" s="3">
        <f t="shared" si="7"/>
        <v>0.4301770494765188</v>
      </c>
      <c r="C183" s="3">
        <f t="shared" si="8"/>
        <v>0.52254818695651628</v>
      </c>
    </row>
    <row r="184" spans="1:3">
      <c r="A184" s="3">
        <f t="shared" si="6"/>
        <v>3.4600000000000026</v>
      </c>
      <c r="B184" s="3">
        <f t="shared" si="7"/>
        <v>0.44062801321564915</v>
      </c>
      <c r="C184" s="3">
        <f t="shared" si="8"/>
        <v>0.3939806121100129</v>
      </c>
    </row>
    <row r="185" spans="1:3">
      <c r="A185" s="3">
        <f t="shared" si="6"/>
        <v>3.4800000000000026</v>
      </c>
      <c r="B185" s="3">
        <f t="shared" si="7"/>
        <v>0.44850762545784939</v>
      </c>
      <c r="C185" s="3">
        <f t="shared" si="8"/>
        <v>0.26680994908642369</v>
      </c>
    </row>
    <row r="186" spans="1:3">
      <c r="A186" s="3">
        <f t="shared" si="6"/>
        <v>3.5000000000000027</v>
      </c>
      <c r="B186" s="3">
        <f t="shared" si="7"/>
        <v>0.45384382443957788</v>
      </c>
      <c r="C186" s="3">
        <f t="shared" si="8"/>
        <v>0.14166004809661728</v>
      </c>
    </row>
    <row r="187" spans="1:3">
      <c r="A187" s="3">
        <f t="shared" si="6"/>
        <v>3.5200000000000027</v>
      </c>
      <c r="B187" s="3">
        <f t="shared" si="7"/>
        <v>0.45667702540151023</v>
      </c>
      <c r="C187" s="3">
        <f t="shared" si="8"/>
        <v>1.9127532203235278E-2</v>
      </c>
    </row>
    <row r="188" spans="1:3">
      <c r="A188" s="3">
        <f t="shared" si="6"/>
        <v>3.5400000000000027</v>
      </c>
      <c r="B188" s="3">
        <f t="shared" si="7"/>
        <v>0.45705957604557496</v>
      </c>
      <c r="C188" s="3">
        <f t="shared" si="8"/>
        <v>-0.10022057543166091</v>
      </c>
    </row>
    <row r="189" spans="1:3">
      <c r="A189" s="3">
        <f t="shared" si="6"/>
        <v>3.5600000000000027</v>
      </c>
      <c r="B189" s="3">
        <f t="shared" si="7"/>
        <v>0.45505516453694173</v>
      </c>
      <c r="C189" s="3">
        <f t="shared" si="8"/>
        <v>-0.21584900678969726</v>
      </c>
    </row>
    <row r="190" spans="1:3">
      <c r="A190" s="3">
        <f t="shared" si="6"/>
        <v>3.5800000000000027</v>
      </c>
      <c r="B190" s="3">
        <f t="shared" si="7"/>
        <v>0.45073818440114777</v>
      </c>
      <c r="C190" s="3">
        <f t="shared" si="8"/>
        <v>-0.32725618135203183</v>
      </c>
    </row>
    <row r="191" spans="1:3">
      <c r="A191" s="3">
        <f t="shared" si="6"/>
        <v>3.6000000000000028</v>
      </c>
      <c r="B191" s="3">
        <f t="shared" si="7"/>
        <v>0.44419306077410714</v>
      </c>
      <c r="C191" s="3">
        <f t="shared" si="8"/>
        <v>-0.43397591149306525</v>
      </c>
    </row>
    <row r="192" spans="1:3">
      <c r="A192" s="3">
        <f t="shared" si="6"/>
        <v>3.6200000000000028</v>
      </c>
      <c r="B192" s="3">
        <f t="shared" si="7"/>
        <v>0.43551354254424585</v>
      </c>
      <c r="C192" s="3">
        <f t="shared" si="8"/>
        <v>-0.53557887812655502</v>
      </c>
    </row>
    <row r="193" spans="1:3">
      <c r="A193" s="3">
        <f t="shared" si="6"/>
        <v>3.6400000000000028</v>
      </c>
      <c r="B193" s="3">
        <f t="shared" si="7"/>
        <v>0.42480196498171474</v>
      </c>
      <c r="C193" s="3">
        <f t="shared" si="8"/>
        <v>-0.63167387508800921</v>
      </c>
    </row>
    <row r="194" spans="1:3">
      <c r="A194" s="3">
        <f t="shared" si="6"/>
        <v>3.6600000000000028</v>
      </c>
      <c r="B194" s="3">
        <f t="shared" si="7"/>
        <v>0.41216848747995455</v>
      </c>
      <c r="C194" s="3">
        <f t="shared" si="8"/>
        <v>-0.72190882198043871</v>
      </c>
    </row>
    <row r="195" spans="1:3">
      <c r="A195" s="3">
        <f t="shared" si="6"/>
        <v>3.6800000000000028</v>
      </c>
      <c r="B195" s="3">
        <f t="shared" si="7"/>
        <v>0.39773031104034579</v>
      </c>
      <c r="C195" s="3">
        <f t="shared" si="8"/>
        <v>-0.80597154642185287</v>
      </c>
    </row>
    <row r="196" spans="1:3">
      <c r="A196" s="3">
        <f t="shared" si="6"/>
        <v>3.7000000000000028</v>
      </c>
      <c r="B196" s="3">
        <f t="shared" si="7"/>
        <v>0.38161088011190875</v>
      </c>
      <c r="C196" s="3">
        <f t="shared" si="8"/>
        <v>-0.88359033780684348</v>
      </c>
    </row>
    <row r="197" spans="1:3">
      <c r="A197" s="3">
        <f t="shared" si="6"/>
        <v>3.7200000000000029</v>
      </c>
      <c r="B197" s="3">
        <f t="shared" si="7"/>
        <v>0.36393907335577186</v>
      </c>
      <c r="C197" s="3">
        <f t="shared" si="8"/>
        <v>-0.95453427582612072</v>
      </c>
    </row>
    <row r="198" spans="1:3">
      <c r="A198" s="3">
        <f t="shared" si="6"/>
        <v>3.7400000000000029</v>
      </c>
      <c r="B198" s="3">
        <f t="shared" si="7"/>
        <v>0.34484838783924943</v>
      </c>
      <c r="C198" s="3">
        <f t="shared" si="8"/>
        <v>-1.0186133380721856</v>
      </c>
    </row>
    <row r="199" spans="1:3">
      <c r="A199" s="3">
        <f t="shared" si="6"/>
        <v>3.7600000000000029</v>
      </c>
      <c r="B199" s="3">
        <f t="shared" si="7"/>
        <v>0.32447612107780571</v>
      </c>
      <c r="C199" s="3">
        <f t="shared" si="8"/>
        <v>-1.0756782920920804</v>
      </c>
    </row>
    <row r="200" spans="1:3">
      <c r="A200" s="3">
        <f t="shared" si="6"/>
        <v>3.7800000000000029</v>
      </c>
      <c r="B200" s="3">
        <f t="shared" si="7"/>
        <v>0.3029625552359641</v>
      </c>
      <c r="C200" s="3">
        <f t="shared" si="8"/>
        <v>-1.1256203782253633</v>
      </c>
    </row>
    <row r="201" spans="1:3">
      <c r="A201" s="3">
        <f t="shared" si="6"/>
        <v>3.8000000000000029</v>
      </c>
      <c r="B201" s="3">
        <f t="shared" si="7"/>
        <v>0.28045014767145682</v>
      </c>
      <c r="C201" s="3">
        <f t="shared" si="8"/>
        <v>-1.1683707904835023</v>
      </c>
    </row>
    <row r="202" spans="1:3">
      <c r="A202" s="3">
        <f t="shared" si="6"/>
        <v>3.8200000000000029</v>
      </c>
      <c r="B202" s="3">
        <f t="shared" si="7"/>
        <v>0.25708273186178676</v>
      </c>
      <c r="C202" s="3">
        <f t="shared" si="8"/>
        <v>-1.2038999635826091</v>
      </c>
    </row>
    <row r="203" spans="1:3">
      <c r="A203" s="3">
        <f t="shared" si="6"/>
        <v>3.840000000000003</v>
      </c>
      <c r="B203" s="3">
        <f t="shared" si="7"/>
        <v>0.23300473259013457</v>
      </c>
      <c r="C203" s="3">
        <f t="shared" si="8"/>
        <v>-1.2322166750320303</v>
      </c>
    </row>
    <row r="204" spans="1:3">
      <c r="A204" s="3">
        <f t="shared" ref="A204:A253" si="9">+A203+B$8</f>
        <v>3.860000000000003</v>
      </c>
      <c r="B204" s="3">
        <f t="shared" ref="B204:B253" si="10">B203+C203*B$8</f>
        <v>0.20836039908949397</v>
      </c>
      <c r="C204" s="3">
        <f t="shared" ref="C204:C253" si="11">+C203+(-B$5*C203/B$3-B$4*B203/B$3)*B$8</f>
        <v>-1.2533669719044402</v>
      </c>
    </row>
    <row r="205" spans="1:3">
      <c r="A205" s="3">
        <f t="shared" si="9"/>
        <v>3.880000000000003</v>
      </c>
      <c r="B205" s="3">
        <f t="shared" si="10"/>
        <v>0.18329305965140516</v>
      </c>
      <c r="C205" s="3">
        <f t="shared" si="11"/>
        <v>-1.2674329325667666</v>
      </c>
    </row>
    <row r="206" spans="1:3">
      <c r="A206" s="3">
        <f t="shared" si="9"/>
        <v>3.900000000000003</v>
      </c>
      <c r="B206" s="3">
        <f t="shared" si="10"/>
        <v>0.15794440100006982</v>
      </c>
      <c r="C206" s="3">
        <f t="shared" si="11"/>
        <v>-1.2745312742339954</v>
      </c>
    </row>
    <row r="207" spans="1:3">
      <c r="A207" s="3">
        <f t="shared" si="9"/>
        <v>3.920000000000003</v>
      </c>
      <c r="B207" s="3">
        <f t="shared" si="10"/>
        <v>0.13245377551538992</v>
      </c>
      <c r="C207" s="3">
        <f t="shared" si="11"/>
        <v>-1.2748118177185257</v>
      </c>
    </row>
    <row r="208" spans="1:3">
      <c r="A208" s="3">
        <f t="shared" si="9"/>
        <v>3.9400000000000031</v>
      </c>
      <c r="B208" s="3">
        <f t="shared" si="10"/>
        <v>0.10695753916101941</v>
      </c>
      <c r="C208" s="3">
        <f t="shared" si="11"/>
        <v>-1.2684558211855343</v>
      </c>
    </row>
    <row r="209" spans="1:3">
      <c r="A209" s="3">
        <f t="shared" si="9"/>
        <v>3.9600000000000031</v>
      </c>
      <c r="B209" s="3">
        <f t="shared" si="10"/>
        <v>8.1588422737308722E-2</v>
      </c>
      <c r="C209" s="3">
        <f t="shared" si="11"/>
        <v>-1.2556741950894623</v>
      </c>
    </row>
    <row r="210" spans="1:3">
      <c r="A210" s="3">
        <f t="shared" si="9"/>
        <v>3.9800000000000031</v>
      </c>
      <c r="B210" s="3">
        <f t="shared" si="10"/>
        <v>5.6474938835519475E-2</v>
      </c>
      <c r="C210" s="3">
        <f t="shared" si="11"/>
        <v>-1.2367056107582999</v>
      </c>
    </row>
    <row r="211" spans="1:3">
      <c r="A211" s="3">
        <f t="shared" si="9"/>
        <v>4.0000000000000027</v>
      </c>
      <c r="B211" s="3">
        <f t="shared" si="10"/>
        <v>3.1740826620353477E-2</v>
      </c>
      <c r="C211" s="3">
        <f t="shared" si="11"/>
        <v>-1.2118145153112694</v>
      </c>
    </row>
    <row r="212" spans="1:3">
      <c r="A212" s="3">
        <f t="shared" si="9"/>
        <v>4.0200000000000022</v>
      </c>
      <c r="B212" s="3">
        <f t="shared" si="10"/>
        <v>7.5045363141280873E-3</v>
      </c>
      <c r="C212" s="3">
        <f t="shared" si="11"/>
        <v>-1.1812890657426007</v>
      </c>
    </row>
    <row r="213" spans="1:3">
      <c r="A213" s="3">
        <f t="shared" si="9"/>
        <v>4.0400000000000018</v>
      </c>
      <c r="B213" s="3">
        <f t="shared" si="10"/>
        <v>-1.6121245000723927E-2</v>
      </c>
      <c r="C213" s="3">
        <f t="shared" si="11"/>
        <v>-1.1454389950805108</v>
      </c>
    </row>
    <row r="214" spans="1:3">
      <c r="A214" s="3">
        <f t="shared" si="9"/>
        <v>4.0600000000000014</v>
      </c>
      <c r="B214" s="3">
        <f t="shared" si="10"/>
        <v>-3.9030024902334148E-2</v>
      </c>
      <c r="C214" s="3">
        <f t="shared" si="11"/>
        <v>-1.1045934235377464</v>
      </c>
    </row>
    <row r="215" spans="1:3">
      <c r="A215" s="3">
        <f t="shared" si="9"/>
        <v>4.080000000000001</v>
      </c>
      <c r="B215" s="3">
        <f t="shared" si="10"/>
        <v>-6.1121893373089077E-2</v>
      </c>
      <c r="C215" s="3">
        <f t="shared" si="11"/>
        <v>-1.0590986275099317</v>
      </c>
    </row>
    <row r="216" spans="1:3">
      <c r="A216" s="3">
        <f t="shared" si="9"/>
        <v>4.1000000000000005</v>
      </c>
      <c r="B216" s="3">
        <f t="shared" si="10"/>
        <v>-8.2303865923287714E-2</v>
      </c>
      <c r="C216" s="3">
        <f t="shared" si="11"/>
        <v>-1.0093157791526106</v>
      </c>
    </row>
    <row r="217" spans="1:3">
      <c r="A217" s="3">
        <f t="shared" si="9"/>
        <v>4.12</v>
      </c>
      <c r="B217" s="3">
        <f t="shared" si="10"/>
        <v>-0.10249018150633993</v>
      </c>
      <c r="C217" s="3">
        <f t="shared" si="11"/>
        <v>-0.9556186690796723</v>
      </c>
    </row>
    <row r="218" spans="1:3">
      <c r="A218" s="3">
        <f t="shared" si="9"/>
        <v>4.1399999999999997</v>
      </c>
      <c r="B218" s="3">
        <f t="shared" si="10"/>
        <v>-0.12160255488793337</v>
      </c>
      <c r="C218" s="3">
        <f t="shared" si="11"/>
        <v>-0.89839142447747444</v>
      </c>
    </row>
    <row r="219" spans="1:3">
      <c r="A219" s="3">
        <f t="shared" si="9"/>
        <v>4.1599999999999993</v>
      </c>
      <c r="B219" s="3">
        <f t="shared" si="10"/>
        <v>-0.13957038337748284</v>
      </c>
      <c r="C219" s="3">
        <f t="shared" si="11"/>
        <v>-0.83802623462333259</v>
      </c>
    </row>
    <row r="220" spans="1:3">
      <c r="A220" s="3">
        <f t="shared" si="9"/>
        <v>4.1799999999999988</v>
      </c>
      <c r="B220" s="3">
        <f t="shared" si="10"/>
        <v>-0.15633090806994948</v>
      </c>
      <c r="C220" s="3">
        <f t="shared" si="11"/>
        <v>-0.77492109543724041</v>
      </c>
    </row>
    <row r="221" spans="1:3">
      <c r="A221" s="3">
        <f t="shared" si="9"/>
        <v>4.1999999999999984</v>
      </c>
      <c r="B221" s="3">
        <f t="shared" si="10"/>
        <v>-0.1718293299786943</v>
      </c>
      <c r="C221" s="3">
        <f t="shared" si="11"/>
        <v>-0.7094775842850618</v>
      </c>
    </row>
    <row r="222" spans="1:3">
      <c r="A222" s="3">
        <f t="shared" si="9"/>
        <v>4.219999999999998</v>
      </c>
      <c r="B222" s="3">
        <f t="shared" si="10"/>
        <v>-0.18601888166439554</v>
      </c>
      <c r="C222" s="3">
        <f t="shared" si="11"/>
        <v>-0.64209867579347935</v>
      </c>
    </row>
    <row r="223" spans="1:3">
      <c r="A223" s="3">
        <f t="shared" si="9"/>
        <v>4.2399999999999975</v>
      </c>
      <c r="B223" s="3">
        <f t="shared" si="10"/>
        <v>-0.19886085518026511</v>
      </c>
      <c r="C223" s="3">
        <f t="shared" si="11"/>
        <v>-0.57318660893534512</v>
      </c>
    </row>
    <row r="224" spans="1:3">
      <c r="A224" s="3">
        <f t="shared" si="9"/>
        <v>4.2599999999999971</v>
      </c>
      <c r="B224" s="3">
        <f t="shared" si="10"/>
        <v>-0.21032458735897203</v>
      </c>
      <c r="C224" s="3">
        <f t="shared" si="11"/>
        <v>-0.50314081510254516</v>
      </c>
    </row>
    <row r="225" spans="1:3">
      <c r="A225" s="3">
        <f t="shared" si="9"/>
        <v>4.2799999999999967</v>
      </c>
      <c r="B225" s="3">
        <f t="shared" si="10"/>
        <v>-0.22038740366102294</v>
      </c>
      <c r="C225" s="3">
        <f t="shared" si="11"/>
        <v>-0.43235591630593095</v>
      </c>
    </row>
    <row r="226" spans="1:3">
      <c r="A226" s="3">
        <f t="shared" si="9"/>
        <v>4.2999999999999963</v>
      </c>
      <c r="B226" s="3">
        <f t="shared" si="10"/>
        <v>-0.22903452198714155</v>
      </c>
      <c r="C226" s="3">
        <f t="shared" si="11"/>
        <v>-0.36121980203227522</v>
      </c>
    </row>
    <row r="227" spans="1:3">
      <c r="A227" s="3">
        <f t="shared" si="9"/>
        <v>4.3199999999999958</v>
      </c>
      <c r="B227" s="3">
        <f t="shared" si="10"/>
        <v>-0.23625891802778706</v>
      </c>
      <c r="C227" s="3">
        <f t="shared" si="11"/>
        <v>-0.29011179265058562</v>
      </c>
    </row>
    <row r="228" spans="1:3">
      <c r="A228" s="3">
        <f t="shared" si="9"/>
        <v>4.3399999999999954</v>
      </c>
      <c r="B228" s="3">
        <f t="shared" si="10"/>
        <v>-0.24206115388079877</v>
      </c>
      <c r="C228" s="3">
        <f t="shared" si="11"/>
        <v>-0.21940089659854223</v>
      </c>
    </row>
    <row r="229" spans="1:3">
      <c r="A229" s="3">
        <f t="shared" si="9"/>
        <v>4.359999999999995</v>
      </c>
      <c r="B229" s="3">
        <f t="shared" si="10"/>
        <v>-0.24644917181276962</v>
      </c>
      <c r="C229" s="3">
        <f t="shared" si="11"/>
        <v>-0.14944416789838119</v>
      </c>
    </row>
    <row r="230" spans="1:3">
      <c r="A230" s="3">
        <f t="shared" si="9"/>
        <v>4.3799999999999946</v>
      </c>
      <c r="B230" s="3">
        <f t="shared" si="10"/>
        <v>-0.24943805517073725</v>
      </c>
      <c r="C230" s="3">
        <f t="shared" si="11"/>
        <v>-8.0585169854312882E-2</v>
      </c>
    </row>
    <row r="231" spans="1:3">
      <c r="A231" s="3">
        <f t="shared" si="9"/>
        <v>4.3999999999999941</v>
      </c>
      <c r="B231" s="3">
        <f t="shared" si="10"/>
        <v>-0.25104975856782352</v>
      </c>
      <c r="C231" s="3">
        <f t="shared" si="11"/>
        <v>-1.3152550074583186E-2</v>
      </c>
    </row>
    <row r="232" spans="1:3">
      <c r="A232" s="3">
        <f t="shared" si="9"/>
        <v>4.4199999999999937</v>
      </c>
      <c r="B232" s="3">
        <f t="shared" si="10"/>
        <v>-0.25131280956931518</v>
      </c>
      <c r="C232" s="3">
        <f t="shared" si="11"/>
        <v>5.2541268755437603E-2</v>
      </c>
    </row>
    <row r="233" spans="1:3">
      <c r="A233" s="3">
        <f t="shared" si="9"/>
        <v>4.4399999999999933</v>
      </c>
      <c r="B233" s="3">
        <f t="shared" si="10"/>
        <v>-0.25026198419420642</v>
      </c>
      <c r="C233" s="3">
        <f t="shared" si="11"/>
        <v>0.11620127864328554</v>
      </c>
    </row>
    <row r="234" spans="1:3">
      <c r="A234" s="3">
        <f t="shared" si="9"/>
        <v>4.4599999999999929</v>
      </c>
      <c r="B234" s="3">
        <f t="shared" si="10"/>
        <v>-0.24793795862134071</v>
      </c>
      <c r="C234" s="3">
        <f t="shared" si="11"/>
        <v>0.17755095361719408</v>
      </c>
    </row>
    <row r="235" spans="1:3">
      <c r="A235" s="3">
        <f t="shared" si="9"/>
        <v>4.4799999999999924</v>
      </c>
      <c r="B235" s="3">
        <f t="shared" si="10"/>
        <v>-0.24438693954899685</v>
      </c>
      <c r="C235" s="3">
        <f t="shared" si="11"/>
        <v>0.23633319234299247</v>
      </c>
    </row>
    <row r="236" spans="1:3">
      <c r="A236" s="3">
        <f t="shared" si="9"/>
        <v>4.499999999999992</v>
      </c>
      <c r="B236" s="3">
        <f t="shared" si="10"/>
        <v>-0.23966027570213699</v>
      </c>
      <c r="C236" s="3">
        <f t="shared" si="11"/>
        <v>0.29231113447075591</v>
      </c>
    </row>
    <row r="237" spans="1:3">
      <c r="A237" s="3">
        <f t="shared" si="9"/>
        <v>4.5199999999999916</v>
      </c>
      <c r="B237" s="3">
        <f t="shared" si="10"/>
        <v>-0.23381405301272187</v>
      </c>
      <c r="C237" s="3">
        <f t="shared" si="11"/>
        <v>0.34526884985024731</v>
      </c>
    </row>
    <row r="238" spans="1:3">
      <c r="A238" s="3">
        <f t="shared" si="9"/>
        <v>4.5399999999999912</v>
      </c>
      <c r="B238" s="3">
        <f t="shared" si="10"/>
        <v>-0.22690867601571693</v>
      </c>
      <c r="C238" s="3">
        <f t="shared" si="11"/>
        <v>0.39501190043834711</v>
      </c>
    </row>
    <row r="239" spans="1:3">
      <c r="A239" s="3">
        <f t="shared" si="9"/>
        <v>4.5599999999999907</v>
      </c>
      <c r="B239" s="3">
        <f t="shared" si="10"/>
        <v>-0.21900843800695</v>
      </c>
      <c r="C239" s="3">
        <f t="shared" si="11"/>
        <v>0.44136777538840644</v>
      </c>
    </row>
    <row r="240" spans="1:3">
      <c r="A240" s="3">
        <f t="shared" si="9"/>
        <v>4.5799999999999903</v>
      </c>
      <c r="B240" s="3">
        <f t="shared" si="10"/>
        <v>-0.21018108249918188</v>
      </c>
      <c r="C240" s="3">
        <f t="shared" si="11"/>
        <v>0.48418620045778443</v>
      </c>
    </row>
    <row r="241" spans="1:3">
      <c r="A241" s="3">
        <f t="shared" si="9"/>
        <v>4.5999999999999899</v>
      </c>
      <c r="B241" s="3">
        <f t="shared" si="10"/>
        <v>-0.2004973584900262</v>
      </c>
      <c r="C241" s="3">
        <f t="shared" si="11"/>
        <v>0.52333932349292267</v>
      </c>
    </row>
    <row r="242" spans="1:3">
      <c r="A242" s="3">
        <f t="shared" si="9"/>
        <v>4.6199999999999894</v>
      </c>
      <c r="B242" s="3">
        <f t="shared" si="10"/>
        <v>-0.19003057202016774</v>
      </c>
      <c r="C242" s="3">
        <f t="shared" si="11"/>
        <v>0.55872177834855596</v>
      </c>
    </row>
    <row r="243" spans="1:3">
      <c r="A243" s="3">
        <f t="shared" si="9"/>
        <v>4.639999999999989</v>
      </c>
      <c r="B243" s="3">
        <f t="shared" si="10"/>
        <v>-0.17885613645319662</v>
      </c>
      <c r="C243" s="3">
        <f t="shared" si="11"/>
        <v>0.59025063016664581</v>
      </c>
    </row>
    <row r="244" spans="1:3">
      <c r="A244" s="3">
        <f t="shared" si="9"/>
        <v>4.6599999999999886</v>
      </c>
      <c r="B244" s="3">
        <f t="shared" si="10"/>
        <v>-0.1670511238498637</v>
      </c>
      <c r="C244" s="3">
        <f t="shared" si="11"/>
        <v>0.61786520547914425</v>
      </c>
    </row>
    <row r="245" spans="1:3">
      <c r="A245" s="3">
        <f t="shared" si="9"/>
        <v>4.6799999999999882</v>
      </c>
      <c r="B245" s="3">
        <f t="shared" si="10"/>
        <v>-0.15469381974028082</v>
      </c>
      <c r="C245" s="3">
        <f t="shared" si="11"/>
        <v>0.64152681110477616</v>
      </c>
    </row>
    <row r="246" spans="1:3">
      <c r="A246" s="3">
        <f t="shared" si="9"/>
        <v>4.6999999999999877</v>
      </c>
      <c r="B246" s="3">
        <f t="shared" si="10"/>
        <v>-0.14186328351818531</v>
      </c>
      <c r="C246" s="3">
        <f t="shared" si="11"/>
        <v>0.66121834628189635</v>
      </c>
    </row>
    <row r="247" spans="1:3">
      <c r="A247" s="3">
        <f t="shared" si="9"/>
        <v>4.7199999999999873</v>
      </c>
      <c r="B247" s="3">
        <f t="shared" si="10"/>
        <v>-0.12863891659254739</v>
      </c>
      <c r="C247" s="3">
        <f t="shared" si="11"/>
        <v>0.6769438129156039</v>
      </c>
    </row>
    <row r="248" spans="1:3">
      <c r="A248" s="3">
        <f t="shared" si="9"/>
        <v>4.7399999999999869</v>
      </c>
      <c r="B248" s="3">
        <f t="shared" si="10"/>
        <v>-0.11510004033423532</v>
      </c>
      <c r="C248" s="3">
        <f t="shared" si="11"/>
        <v>0.68872772921636694</v>
      </c>
    </row>
    <row r="249" spans="1:3">
      <c r="A249" s="3">
        <f t="shared" si="9"/>
        <v>4.7599999999999865</v>
      </c>
      <c r="B249" s="3">
        <f t="shared" si="10"/>
        <v>-0.10132548574990798</v>
      </c>
      <c r="C249" s="3">
        <f t="shared" si="11"/>
        <v>0.69661445236834441</v>
      </c>
    </row>
    <row r="250" spans="1:3">
      <c r="A250" s="3">
        <f t="shared" si="9"/>
        <v>4.779999999999986</v>
      </c>
      <c r="B250" s="3">
        <f t="shared" si="10"/>
        <v>-8.7393196702541087E-2</v>
      </c>
      <c r="C250" s="3">
        <f t="shared" si="11"/>
        <v>0.70066741618753348</v>
      </c>
    </row>
    <row r="251" spans="1:3">
      <c r="A251" s="3">
        <f t="shared" si="9"/>
        <v>4.7999999999999856</v>
      </c>
      <c r="B251" s="3">
        <f t="shared" si="10"/>
        <v>-7.3379848378790413E-2</v>
      </c>
      <c r="C251" s="3">
        <f t="shared" si="11"/>
        <v>0.70096829001219307</v>
      </c>
    </row>
    <row r="252" spans="1:3">
      <c r="A252" s="3">
        <f t="shared" si="9"/>
        <v>4.8199999999999852</v>
      </c>
      <c r="B252" s="3">
        <f t="shared" si="10"/>
        <v>-5.936048257854655E-2</v>
      </c>
      <c r="C252" s="3">
        <f t="shared" si="11"/>
        <v>0.69761606531028841</v>
      </c>
    </row>
    <row r="253" spans="1:3">
      <c r="A253" s="3">
        <f t="shared" si="9"/>
        <v>4.8399999999999848</v>
      </c>
      <c r="B253" s="3">
        <f t="shared" si="10"/>
        <v>-4.5408161272340777E-2</v>
      </c>
      <c r="C253" s="3">
        <f t="shared" si="11"/>
        <v>0.69072607669078134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  <oleObjects>
    <oleObject progId="Equation.3" shapeId="9453" r:id="rId4"/>
    <oleObject progId="Equation.3" shapeId="9630" r:id="rId5"/>
    <oleObject progId="Equation.3" shapeId="9631" r:id="rId6"/>
    <oleObject progId="Equation.3" shapeId="9633" r:id="rId7"/>
    <oleObject progId="Equation.3" shapeId="9634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T66"/>
  <sheetViews>
    <sheetView showGridLines="0" zoomScale="86" zoomScaleNormal="86" workbookViewId="0">
      <selection activeCell="P16" sqref="P16"/>
    </sheetView>
  </sheetViews>
  <sheetFormatPr defaultRowHeight="18"/>
  <cols>
    <col min="1" max="1" width="5.28515625" style="7" customWidth="1"/>
    <col min="2" max="2" width="9" style="7" customWidth="1"/>
    <col min="3" max="3" width="11.140625" style="7" customWidth="1"/>
    <col min="4" max="4" width="11.85546875" style="7" customWidth="1"/>
    <col min="5" max="5" width="14.85546875" style="7" customWidth="1"/>
    <col min="6" max="6" width="9.140625" style="7"/>
    <col min="7" max="7" width="12.28515625" style="7" bestFit="1" customWidth="1"/>
    <col min="8" max="8" width="13.28515625" style="7" customWidth="1"/>
    <col min="9" max="16384" width="9.140625" style="7"/>
  </cols>
  <sheetData>
    <row r="2" spans="1:20">
      <c r="N2" s="18" t="s">
        <v>1</v>
      </c>
      <c r="O2" s="18"/>
      <c r="P2" s="18"/>
      <c r="Q2" s="18"/>
      <c r="R2" s="18"/>
      <c r="S2" s="18"/>
      <c r="T2" s="18"/>
    </row>
    <row r="3" spans="1:20">
      <c r="A3" s="6" t="s">
        <v>21</v>
      </c>
      <c r="B3" s="6"/>
      <c r="C3" s="8">
        <v>10</v>
      </c>
      <c r="D3" s="7" t="s">
        <v>22</v>
      </c>
    </row>
    <row r="4" spans="1:20">
      <c r="A4" s="6" t="s">
        <v>23</v>
      </c>
      <c r="B4" s="6"/>
      <c r="C4" s="8">
        <v>6</v>
      </c>
      <c r="D4" s="7" t="s">
        <v>24</v>
      </c>
    </row>
    <row r="6" spans="1:20" ht="22.5" customHeight="1">
      <c r="A6" s="19" t="s">
        <v>12</v>
      </c>
      <c r="B6" s="19" t="s">
        <v>0</v>
      </c>
      <c r="C6" s="19" t="s">
        <v>25</v>
      </c>
      <c r="D6" s="19" t="s">
        <v>16</v>
      </c>
      <c r="E6" s="20" t="s">
        <v>19</v>
      </c>
    </row>
    <row r="7" spans="1:20">
      <c r="A7" s="9">
        <v>1</v>
      </c>
      <c r="B7" s="9">
        <v>0</v>
      </c>
      <c r="C7" s="10">
        <v>30</v>
      </c>
      <c r="D7" s="23">
        <v>30</v>
      </c>
      <c r="E7" s="15">
        <f>ABS(C7-D7)</f>
        <v>0</v>
      </c>
      <c r="G7" s="22" t="s">
        <v>3</v>
      </c>
      <c r="H7" s="7">
        <f>C4^2/C3^2*SQRT(2*10)</f>
        <v>1.6099689437998486</v>
      </c>
    </row>
    <row r="8" spans="1:20">
      <c r="A8" s="9">
        <v>2</v>
      </c>
      <c r="B8" s="9">
        <f>B7+0.1</f>
        <v>0.1</v>
      </c>
      <c r="C8" s="11">
        <f>C7-($C$4^2/$C$3^2*SQRT(2*10*C7))*(B8-B7)</f>
        <v>29.118183692598056</v>
      </c>
      <c r="D8" s="21">
        <f>(SQRT($D$7)-0.5*$H$7*B8)^2</f>
        <v>29.124663692598059</v>
      </c>
      <c r="E8" s="15">
        <f t="shared" ref="E8:E66" si="0">ABS(C8-D8)</f>
        <v>6.480000000003372E-3</v>
      </c>
    </row>
    <row r="9" spans="1:20">
      <c r="A9" s="9">
        <v>3</v>
      </c>
      <c r="B9" s="9">
        <f t="shared" ref="B9:B66" si="1">B8+0.1</f>
        <v>0.2</v>
      </c>
      <c r="C9" s="11">
        <f t="shared" ref="C9:C66" si="2">C8-($C$4^2/$C$3^2*SQRT(2*10*C8))*(B9-B8)</f>
        <v>28.249424047292095</v>
      </c>
      <c r="D9" s="21">
        <f t="shared" ref="D9:D66" si="3">(SQRT($D$7)-0.5*$H$7*B9)^2</f>
        <v>28.26228738519611</v>
      </c>
      <c r="E9" s="15">
        <f t="shared" si="0"/>
        <v>1.2863337904015282E-2</v>
      </c>
      <c r="G9" s="24"/>
    </row>
    <row r="10" spans="1:20">
      <c r="A10" s="9">
        <v>4</v>
      </c>
      <c r="B10" s="9">
        <f t="shared" si="1"/>
        <v>0.30000000000000004</v>
      </c>
      <c r="C10" s="11">
        <f t="shared" si="2"/>
        <v>27.393722538992726</v>
      </c>
      <c r="D10" s="21">
        <f t="shared" si="3"/>
        <v>27.412871077794168</v>
      </c>
      <c r="E10" s="15">
        <f t="shared" si="0"/>
        <v>1.9148538801442072E-2</v>
      </c>
      <c r="G10" s="24"/>
      <c r="H10" s="7" t="s">
        <v>1</v>
      </c>
    </row>
    <row r="11" spans="1:20">
      <c r="A11" s="9">
        <v>5</v>
      </c>
      <c r="B11" s="9">
        <f t="shared" si="1"/>
        <v>0.4</v>
      </c>
      <c r="C11" s="11">
        <f t="shared" si="2"/>
        <v>26.551080688494729</v>
      </c>
      <c r="D11" s="21">
        <f t="shared" si="3"/>
        <v>26.57641477039223</v>
      </c>
      <c r="E11" s="15">
        <f t="shared" si="0"/>
        <v>2.5334081897501193E-2</v>
      </c>
      <c r="G11" s="24" t="s">
        <v>1</v>
      </c>
      <c r="H11" s="7" t="s">
        <v>1</v>
      </c>
    </row>
    <row r="12" spans="1:20">
      <c r="A12" s="9">
        <v>6</v>
      </c>
      <c r="B12" s="9">
        <f t="shared" si="1"/>
        <v>0.5</v>
      </c>
      <c r="C12" s="11">
        <f t="shared" si="2"/>
        <v>25.721500064657729</v>
      </c>
      <c r="D12" s="21">
        <f t="shared" si="3"/>
        <v>25.75291846299028</v>
      </c>
      <c r="E12" s="15">
        <f t="shared" si="0"/>
        <v>3.1418398332551334E-2</v>
      </c>
      <c r="G12" s="24"/>
    </row>
    <row r="13" spans="1:20">
      <c r="A13" s="9">
        <v>7</v>
      </c>
      <c r="B13" s="9">
        <f t="shared" si="1"/>
        <v>0.6</v>
      </c>
      <c r="C13" s="11">
        <f t="shared" si="2"/>
        <v>24.904982286727616</v>
      </c>
      <c r="D13" s="21">
        <f t="shared" si="3"/>
        <v>24.942382155588337</v>
      </c>
      <c r="E13" s="15">
        <f t="shared" si="0"/>
        <v>3.7399868860720886E-2</v>
      </c>
      <c r="G13" s="24"/>
    </row>
    <row r="14" spans="1:20">
      <c r="A14" s="9">
        <v>8</v>
      </c>
      <c r="B14" s="9">
        <f t="shared" si="1"/>
        <v>0.7</v>
      </c>
      <c r="C14" s="11">
        <f t="shared" si="2"/>
        <v>24.101529026810166</v>
      </c>
      <c r="D14" s="21">
        <f t="shared" si="3"/>
        <v>24.144805848186387</v>
      </c>
      <c r="E14" s="15">
        <f t="shared" si="0"/>
        <v>4.3276821376220909E-2</v>
      </c>
    </row>
    <row r="15" spans="1:20">
      <c r="A15" s="9">
        <v>9</v>
      </c>
      <c r="B15" s="9">
        <f t="shared" si="1"/>
        <v>0.79999999999999993</v>
      </c>
      <c r="C15" s="11">
        <f t="shared" si="2"/>
        <v>23.311142012509627</v>
      </c>
      <c r="D15" s="21">
        <f t="shared" si="3"/>
        <v>23.360189540784447</v>
      </c>
      <c r="E15" s="15">
        <f t="shared" si="0"/>
        <v>4.9047528274819285E-2</v>
      </c>
    </row>
    <row r="16" spans="1:20">
      <c r="A16" s="9">
        <v>10</v>
      </c>
      <c r="B16" s="9">
        <f t="shared" si="1"/>
        <v>0.89999999999999991</v>
      </c>
      <c r="C16" s="11">
        <f t="shared" si="2"/>
        <v>22.533823029746276</v>
      </c>
      <c r="D16" s="21">
        <f t="shared" si="3"/>
        <v>22.588533233382506</v>
      </c>
      <c r="E16" s="15">
        <f t="shared" si="0"/>
        <v>5.4710203636229693E-2</v>
      </c>
    </row>
    <row r="17" spans="1:5">
      <c r="A17" s="9">
        <v>11</v>
      </c>
      <c r="B17" s="9">
        <f t="shared" si="1"/>
        <v>0.99999999999999989</v>
      </c>
      <c r="C17" s="11">
        <f t="shared" si="2"/>
        <v>21.769573925768377</v>
      </c>
      <c r="D17" s="21">
        <f t="shared" si="3"/>
        <v>21.829836925980565</v>
      </c>
      <c r="E17" s="15">
        <f t="shared" si="0"/>
        <v>6.0263000212188444E-2</v>
      </c>
    </row>
    <row r="18" spans="1:5">
      <c r="A18" s="9">
        <v>12</v>
      </c>
      <c r="B18" s="9">
        <f t="shared" si="1"/>
        <v>1.0999999999999999</v>
      </c>
      <c r="C18" s="11">
        <f t="shared" si="2"/>
        <v>21.01839661237565</v>
      </c>
      <c r="D18" s="21">
        <f t="shared" si="3"/>
        <v>21.084100618578614</v>
      </c>
      <c r="E18" s="15">
        <f t="shared" si="0"/>
        <v>6.5704006202963683E-2</v>
      </c>
    </row>
    <row r="19" spans="1:5">
      <c r="A19" s="9">
        <v>13</v>
      </c>
      <c r="B19" s="9">
        <f t="shared" si="1"/>
        <v>1.2</v>
      </c>
      <c r="C19" s="11">
        <f t="shared" si="2"/>
        <v>20.280293069373194</v>
      </c>
      <c r="D19" s="21">
        <f t="shared" si="3"/>
        <v>20.351324311176676</v>
      </c>
      <c r="E19" s="15">
        <f t="shared" si="0"/>
        <v>7.1031241803481748E-2</v>
      </c>
    </row>
    <row r="20" spans="1:5">
      <c r="A20" s="9">
        <v>14</v>
      </c>
      <c r="B20" s="9">
        <f t="shared" si="1"/>
        <v>1.3</v>
      </c>
      <c r="C20" s="11">
        <f t="shared" si="2"/>
        <v>19.555265348276851</v>
      </c>
      <c r="D20" s="21">
        <f t="shared" si="3"/>
        <v>19.631508003774726</v>
      </c>
      <c r="E20" s="15">
        <f t="shared" si="0"/>
        <v>7.6242655497875234E-2</v>
      </c>
    </row>
    <row r="21" spans="1:5">
      <c r="A21" s="9">
        <v>15</v>
      </c>
      <c r="B21" s="9">
        <f t="shared" si="1"/>
        <v>1.4000000000000001</v>
      </c>
      <c r="C21" s="11">
        <f t="shared" si="2"/>
        <v>18.843315576293367</v>
      </c>
      <c r="D21" s="21">
        <f t="shared" si="3"/>
        <v>18.924651696372784</v>
      </c>
      <c r="E21" s="15">
        <f t="shared" si="0"/>
        <v>8.1336120079416929E-2</v>
      </c>
    </row>
    <row r="22" spans="1:5">
      <c r="A22" s="9">
        <v>16</v>
      </c>
      <c r="B22" s="9">
        <f t="shared" si="1"/>
        <v>1.5000000000000002</v>
      </c>
      <c r="C22" s="11">
        <f t="shared" si="2"/>
        <v>18.144445960601338</v>
      </c>
      <c r="D22" s="21">
        <f t="shared" si="3"/>
        <v>18.230755388970834</v>
      </c>
      <c r="E22" s="15">
        <f t="shared" si="0"/>
        <v>8.6309428369496288E-2</v>
      </c>
    </row>
    <row r="23" spans="1:5">
      <c r="A23" s="9">
        <v>17</v>
      </c>
      <c r="B23" s="9">
        <f t="shared" si="1"/>
        <v>1.6000000000000003</v>
      </c>
      <c r="C23" s="11">
        <f t="shared" si="2"/>
        <v>17.458658792961998</v>
      </c>
      <c r="D23" s="21">
        <f t="shared" si="3"/>
        <v>17.549819081568891</v>
      </c>
      <c r="E23" s="15">
        <f t="shared" si="0"/>
        <v>9.1160288606893403E-2</v>
      </c>
    </row>
    <row r="24" spans="1:5">
      <c r="A24" s="9">
        <v>18</v>
      </c>
      <c r="B24" s="9">
        <f t="shared" si="1"/>
        <v>1.7000000000000004</v>
      </c>
      <c r="C24" s="11">
        <f t="shared" si="2"/>
        <v>16.785956454692258</v>
      </c>
      <c r="D24" s="21">
        <f t="shared" si="3"/>
        <v>16.881842774166945</v>
      </c>
      <c r="E24" s="15">
        <f t="shared" si="0"/>
        <v>9.5886319474686843E-2</v>
      </c>
    </row>
    <row r="25" spans="1:5">
      <c r="A25" s="9">
        <v>19</v>
      </c>
      <c r="B25" s="9">
        <f t="shared" si="1"/>
        <v>1.8000000000000005</v>
      </c>
      <c r="C25" s="11">
        <f t="shared" si="2"/>
        <v>16.126341422036372</v>
      </c>
      <c r="D25" s="21">
        <f t="shared" si="3"/>
        <v>16.226826466765004</v>
      </c>
      <c r="E25" s="15">
        <f t="shared" si="0"/>
        <v>0.10048504472863229</v>
      </c>
    </row>
    <row r="26" spans="1:5">
      <c r="A26" s="9">
        <v>20</v>
      </c>
      <c r="B26" s="9">
        <f t="shared" si="1"/>
        <v>1.9000000000000006</v>
      </c>
      <c r="C26" s="11">
        <f t="shared" si="2"/>
        <v>15.479816271977086</v>
      </c>
      <c r="D26" s="21">
        <f t="shared" si="3"/>
        <v>15.584770159363059</v>
      </c>
      <c r="E26" s="15">
        <f t="shared" si="0"/>
        <v>0.10495388738597278</v>
      </c>
    </row>
    <row r="27" spans="1:5">
      <c r="A27" s="9">
        <v>21</v>
      </c>
      <c r="B27" s="9">
        <f t="shared" si="1"/>
        <v>2.0000000000000004</v>
      </c>
      <c r="C27" s="11">
        <f t="shared" si="2"/>
        <v>14.846383688532214</v>
      </c>
      <c r="D27" s="21">
        <f t="shared" si="3"/>
        <v>14.955673851961112</v>
      </c>
      <c r="E27" s="15">
        <f t="shared" si="0"/>
        <v>0.10929016342889852</v>
      </c>
    </row>
    <row r="28" spans="1:5">
      <c r="A28" s="9">
        <v>22</v>
      </c>
      <c r="B28" s="9">
        <f t="shared" si="1"/>
        <v>2.1000000000000005</v>
      </c>
      <c r="C28" s="11">
        <f t="shared" si="2"/>
        <v>14.226046469588553</v>
      </c>
      <c r="D28" s="21">
        <f t="shared" si="3"/>
        <v>14.339537544559171</v>
      </c>
      <c r="E28" s="15">
        <f t="shared" si="0"/>
        <v>0.11349107497061794</v>
      </c>
    </row>
    <row r="29" spans="1:5">
      <c r="A29" s="9">
        <v>23</v>
      </c>
      <c r="B29" s="9">
        <f t="shared" si="1"/>
        <v>2.2000000000000006</v>
      </c>
      <c r="C29" s="11">
        <f t="shared" si="2"/>
        <v>13.618807534331816</v>
      </c>
      <c r="D29" s="21">
        <f t="shared" si="3"/>
        <v>13.736361237157226</v>
      </c>
      <c r="E29" s="15">
        <f t="shared" si="0"/>
        <v>0.11755370282540945</v>
      </c>
    </row>
    <row r="30" spans="1:5">
      <c r="A30" s="9">
        <v>24</v>
      </c>
      <c r="B30" s="9">
        <f t="shared" si="1"/>
        <v>2.3000000000000007</v>
      </c>
      <c r="C30" s="11">
        <f t="shared" si="2"/>
        <v>13.024669931339142</v>
      </c>
      <c r="D30" s="21">
        <f t="shared" si="3"/>
        <v>13.146144929755282</v>
      </c>
      <c r="E30" s="15">
        <f t="shared" si="0"/>
        <v>0.12147499841614007</v>
      </c>
    </row>
    <row r="31" spans="1:5">
      <c r="A31" s="9">
        <v>25</v>
      </c>
      <c r="B31" s="9">
        <f t="shared" si="1"/>
        <v>2.4000000000000008</v>
      </c>
      <c r="C31" s="11">
        <f t="shared" si="2"/>
        <v>12.443636847409913</v>
      </c>
      <c r="D31" s="21">
        <f t="shared" si="3"/>
        <v>12.568888622353336</v>
      </c>
      <c r="E31" s="15">
        <f t="shared" si="0"/>
        <v>0.12525177494342365</v>
      </c>
    </row>
    <row r="32" spans="1:5">
      <c r="A32" s="9">
        <v>26</v>
      </c>
      <c r="B32" s="9">
        <f t="shared" si="1"/>
        <v>2.5000000000000009</v>
      </c>
      <c r="C32" s="11">
        <f t="shared" si="2"/>
        <v>11.875711617221231</v>
      </c>
      <c r="D32" s="21">
        <f t="shared" si="3"/>
        <v>12.004592314951392</v>
      </c>
      <c r="E32" s="15">
        <f t="shared" si="0"/>
        <v>0.12888069773016042</v>
      </c>
    </row>
    <row r="33" spans="1:5">
      <c r="A33" s="9">
        <v>27</v>
      </c>
      <c r="B33" s="9">
        <f t="shared" si="1"/>
        <v>2.600000000000001</v>
      </c>
      <c r="C33" s="11">
        <f t="shared" si="2"/>
        <v>11.320897733906857</v>
      </c>
      <c r="D33" s="21">
        <f t="shared" si="3"/>
        <v>11.453256007549447</v>
      </c>
      <c r="E33" s="15">
        <f t="shared" si="0"/>
        <v>0.13235827364258945</v>
      </c>
    </row>
    <row r="34" spans="1:5">
      <c r="A34" s="9">
        <v>28</v>
      </c>
      <c r="B34" s="9">
        <f t="shared" si="1"/>
        <v>2.7000000000000011</v>
      </c>
      <c r="C34" s="11">
        <f t="shared" si="2"/>
        <v>10.779198860672967</v>
      </c>
      <c r="D34" s="21">
        <f t="shared" si="3"/>
        <v>10.914879700147502</v>
      </c>
      <c r="E34" s="15">
        <f t="shared" si="0"/>
        <v>0.13568083947453502</v>
      </c>
    </row>
    <row r="35" spans="1:5">
      <c r="A35" s="9">
        <v>29</v>
      </c>
      <c r="B35" s="9">
        <f t="shared" si="1"/>
        <v>2.8000000000000012</v>
      </c>
      <c r="C35" s="11">
        <f t="shared" si="2"/>
        <v>10.250618843581284</v>
      </c>
      <c r="D35" s="21">
        <f t="shared" si="3"/>
        <v>10.38946339274556</v>
      </c>
      <c r="E35" s="15">
        <f t="shared" si="0"/>
        <v>0.13884454916427558</v>
      </c>
    </row>
    <row r="36" spans="1:5">
      <c r="A36" s="9">
        <v>30</v>
      </c>
      <c r="B36" s="9">
        <f t="shared" si="1"/>
        <v>2.9000000000000012</v>
      </c>
      <c r="C36" s="11">
        <f t="shared" si="2"/>
        <v>9.7351617256503857</v>
      </c>
      <c r="D36" s="21">
        <f t="shared" si="3"/>
        <v>9.8770070853436156</v>
      </c>
      <c r="E36" s="15">
        <f t="shared" si="0"/>
        <v>0.14184535969322987</v>
      </c>
    </row>
    <row r="37" spans="1:5">
      <c r="A37" s="9">
        <v>31</v>
      </c>
      <c r="B37" s="9">
        <f t="shared" si="1"/>
        <v>3.0000000000000013</v>
      </c>
      <c r="C37" s="11">
        <f t="shared" si="2"/>
        <v>9.2328317624500418</v>
      </c>
      <c r="D37" s="21">
        <f t="shared" si="3"/>
        <v>9.3775107779416711</v>
      </c>
      <c r="E37" s="15">
        <f t="shared" si="0"/>
        <v>0.14467901549162931</v>
      </c>
    </row>
    <row r="38" spans="1:5">
      <c r="A38" s="9">
        <v>32</v>
      </c>
      <c r="B38" s="9">
        <f t="shared" si="1"/>
        <v>3.1000000000000014</v>
      </c>
      <c r="C38" s="11">
        <f t="shared" si="2"/>
        <v>8.7436334393920969</v>
      </c>
      <c r="D38" s="21">
        <f t="shared" si="3"/>
        <v>8.8909744705397262</v>
      </c>
      <c r="E38" s="15">
        <f t="shared" si="0"/>
        <v>0.14734103114762931</v>
      </c>
    </row>
    <row r="39" spans="1:5">
      <c r="A39" s="9">
        <v>33</v>
      </c>
      <c r="B39" s="9">
        <f t="shared" si="1"/>
        <v>3.2000000000000015</v>
      </c>
      <c r="C39" s="11">
        <f t="shared" si="2"/>
        <v>8.2675714909557154</v>
      </c>
      <c r="D39" s="21">
        <f t="shared" si="3"/>
        <v>8.417398163137781</v>
      </c>
      <c r="E39" s="15">
        <f t="shared" si="0"/>
        <v>0.14982667218206558</v>
      </c>
    </row>
    <row r="40" spans="1:5">
      <c r="A40" s="9">
        <v>34</v>
      </c>
      <c r="B40" s="9">
        <f t="shared" si="1"/>
        <v>3.3000000000000016</v>
      </c>
      <c r="C40" s="11">
        <f t="shared" si="2"/>
        <v>7.8046509221260596</v>
      </c>
      <c r="D40" s="21">
        <f t="shared" si="3"/>
        <v>7.9567818557358372</v>
      </c>
      <c r="E40" s="15">
        <f t="shared" si="0"/>
        <v>0.15213093360977759</v>
      </c>
    </row>
    <row r="41" spans="1:5">
      <c r="A41" s="9">
        <v>35</v>
      </c>
      <c r="B41" s="9">
        <f t="shared" si="1"/>
        <v>3.4000000000000017</v>
      </c>
      <c r="C41" s="11">
        <f t="shared" si="2"/>
        <v>7.354877032375323</v>
      </c>
      <c r="D41" s="21">
        <f t="shared" si="3"/>
        <v>7.5091255483338921</v>
      </c>
      <c r="E41" s="15">
        <f t="shared" si="0"/>
        <v>0.15424851595856914</v>
      </c>
    </row>
    <row r="42" spans="1:5">
      <c r="A42" s="9">
        <v>36</v>
      </c>
      <c r="B42" s="9">
        <f t="shared" si="1"/>
        <v>3.5000000000000018</v>
      </c>
      <c r="C42" s="11">
        <f t="shared" si="2"/>
        <v>6.9182554425756786</v>
      </c>
      <c r="D42" s="21">
        <f t="shared" si="3"/>
        <v>7.0744292409319476</v>
      </c>
      <c r="E42" s="15">
        <f t="shared" si="0"/>
        <v>0.15617379835626899</v>
      </c>
    </row>
    <row r="43" spans="1:5">
      <c r="A43" s="9">
        <v>37</v>
      </c>
      <c r="B43" s="9">
        <f t="shared" si="1"/>
        <v>3.6000000000000019</v>
      </c>
      <c r="C43" s="11">
        <f t="shared" si="2"/>
        <v>6.4947921253077459</v>
      </c>
      <c r="D43" s="21">
        <f t="shared" si="3"/>
        <v>6.6526929335300053</v>
      </c>
      <c r="E43" s="15">
        <f t="shared" si="0"/>
        <v>0.15790080822225949</v>
      </c>
    </row>
    <row r="44" spans="1:5">
      <c r="A44" s="9">
        <v>38</v>
      </c>
      <c r="B44" s="9">
        <f t="shared" si="1"/>
        <v>3.700000000000002</v>
      </c>
      <c r="C44" s="11">
        <f t="shared" si="2"/>
        <v>6.0844934391192851</v>
      </c>
      <c r="D44" s="21">
        <f t="shared" si="3"/>
        <v>6.243916626128061</v>
      </c>
      <c r="E44" s="15">
        <f t="shared" si="0"/>
        <v>0.15942318700877589</v>
      </c>
    </row>
    <row r="45" spans="1:5">
      <c r="A45" s="9">
        <v>39</v>
      </c>
      <c r="B45" s="9">
        <f t="shared" si="1"/>
        <v>3.800000000000002</v>
      </c>
      <c r="C45" s="11">
        <f t="shared" si="2"/>
        <v>5.6873661674015494</v>
      </c>
      <c r="D45" s="21">
        <f t="shared" si="3"/>
        <v>5.8481003187261162</v>
      </c>
      <c r="E45" s="15">
        <f t="shared" si="0"/>
        <v>0.16073415132456681</v>
      </c>
    </row>
    <row r="46" spans="1:5">
      <c r="A46" s="9">
        <v>40</v>
      </c>
      <c r="B46" s="9">
        <f t="shared" si="1"/>
        <v>3.9000000000000021</v>
      </c>
      <c r="C46" s="11">
        <f t="shared" si="2"/>
        <v>5.3034175626911688</v>
      </c>
      <c r="D46" s="21">
        <f t="shared" si="3"/>
        <v>5.465244011324172</v>
      </c>
      <c r="E46" s="15">
        <f t="shared" si="0"/>
        <v>0.16182644863300322</v>
      </c>
    </row>
    <row r="47" spans="1:5">
      <c r="A47" s="9">
        <v>41</v>
      </c>
      <c r="B47" s="9">
        <f t="shared" si="1"/>
        <v>4.0000000000000018</v>
      </c>
      <c r="C47" s="11">
        <f t="shared" si="2"/>
        <v>4.9326553973817155</v>
      </c>
      <c r="D47" s="21">
        <f t="shared" si="3"/>
        <v>5.0953477039222301</v>
      </c>
      <c r="E47" s="15">
        <f t="shared" si="0"/>
        <v>0.16269230654051459</v>
      </c>
    </row>
    <row r="48" spans="1:5">
      <c r="A48" s="9">
        <v>42</v>
      </c>
      <c r="B48" s="9">
        <f t="shared" si="1"/>
        <v>4.1000000000000014</v>
      </c>
      <c r="C48" s="11">
        <f t="shared" si="2"/>
        <v>4.5750880220520678</v>
      </c>
      <c r="D48" s="21">
        <f t="shared" si="3"/>
        <v>4.738411396520287</v>
      </c>
      <c r="E48" s="15">
        <f t="shared" si="0"/>
        <v>0.16332337446821921</v>
      </c>
    </row>
    <row r="49" spans="1:5">
      <c r="A49" s="9">
        <v>43</v>
      </c>
      <c r="B49" s="9">
        <f t="shared" si="1"/>
        <v>4.2000000000000011</v>
      </c>
      <c r="C49" s="11">
        <f t="shared" si="2"/>
        <v>4.2307244329030569</v>
      </c>
      <c r="D49" s="21">
        <f t="shared" si="3"/>
        <v>4.3944350891183444</v>
      </c>
      <c r="E49" s="15">
        <f t="shared" si="0"/>
        <v>0.16371065621528746</v>
      </c>
    </row>
    <row r="50" spans="1:5">
      <c r="A50" s="9">
        <v>44</v>
      </c>
      <c r="B50" s="9">
        <f t="shared" si="1"/>
        <v>4.3000000000000007</v>
      </c>
      <c r="C50" s="11">
        <f t="shared" si="2"/>
        <v>3.8995743501598295</v>
      </c>
      <c r="D50" s="21">
        <f t="shared" si="3"/>
        <v>4.0634187817164023</v>
      </c>
      <c r="E50" s="15">
        <f t="shared" si="0"/>
        <v>0.1638444315565728</v>
      </c>
    </row>
    <row r="51" spans="1:5">
      <c r="A51" s="9">
        <v>45</v>
      </c>
      <c r="B51" s="9">
        <f t="shared" si="1"/>
        <v>4.4000000000000004</v>
      </c>
      <c r="C51" s="11">
        <f t="shared" si="2"/>
        <v>3.5816483097728522</v>
      </c>
      <c r="D51" s="21">
        <f t="shared" si="3"/>
        <v>3.7453624743144576</v>
      </c>
      <c r="E51" s="15">
        <f t="shared" si="0"/>
        <v>0.16371416454160537</v>
      </c>
    </row>
    <row r="52" spans="1:5">
      <c r="A52" s="9">
        <v>46</v>
      </c>
      <c r="B52" s="9">
        <f t="shared" si="1"/>
        <v>4.5</v>
      </c>
      <c r="C52" s="11">
        <f t="shared" si="2"/>
        <v>3.2769577713747724</v>
      </c>
      <c r="D52" s="21">
        <f t="shared" si="3"/>
        <v>3.4402661669125147</v>
      </c>
      <c r="E52" s="15">
        <f t="shared" si="0"/>
        <v>0.16330839553774235</v>
      </c>
    </row>
    <row r="53" spans="1:5">
      <c r="A53" s="9">
        <v>47</v>
      </c>
      <c r="B53" s="9">
        <f t="shared" si="1"/>
        <v>4.5999999999999996</v>
      </c>
      <c r="C53" s="11">
        <f t="shared" si="2"/>
        <v>2.9855152462792853</v>
      </c>
      <c r="D53" s="21">
        <f t="shared" si="3"/>
        <v>3.1481298595105716</v>
      </c>
      <c r="E53" s="15">
        <f t="shared" si="0"/>
        <v>0.16261461323128623</v>
      </c>
    </row>
    <row r="54" spans="1:5">
      <c r="A54" s="9">
        <v>48</v>
      </c>
      <c r="B54" s="9">
        <f t="shared" si="1"/>
        <v>4.6999999999999993</v>
      </c>
      <c r="C54" s="11">
        <f t="shared" si="2"/>
        <v>2.7073344504224206</v>
      </c>
      <c r="D54" s="21">
        <f t="shared" si="3"/>
        <v>2.8689535521086285</v>
      </c>
      <c r="E54" s="15">
        <f t="shared" si="0"/>
        <v>0.16161910168620786</v>
      </c>
    </row>
    <row r="55" spans="1:5">
      <c r="A55" s="9">
        <v>49</v>
      </c>
      <c r="B55" s="9">
        <f t="shared" si="1"/>
        <v>4.7999999999999989</v>
      </c>
      <c r="C55" s="11">
        <f t="shared" si="2"/>
        <v>2.4424304886646757</v>
      </c>
      <c r="D55" s="21">
        <f t="shared" si="3"/>
        <v>2.6027372447066854</v>
      </c>
      <c r="E55" s="15">
        <f t="shared" si="0"/>
        <v>0.16030675604200972</v>
      </c>
    </row>
    <row r="56" spans="1:5">
      <c r="A56" s="9">
        <v>50</v>
      </c>
      <c r="B56" s="9">
        <f t="shared" si="1"/>
        <v>4.8999999999999986</v>
      </c>
      <c r="C56" s="11">
        <f t="shared" si="2"/>
        <v>2.1908200789710626</v>
      </c>
      <c r="D56" s="21">
        <f t="shared" si="3"/>
        <v>2.3494809373047421</v>
      </c>
      <c r="E56" s="15">
        <f t="shared" si="0"/>
        <v>0.15866085833367949</v>
      </c>
    </row>
    <row r="57" spans="1:5">
      <c r="A57" s="9">
        <v>51</v>
      </c>
      <c r="B57" s="9">
        <f t="shared" si="1"/>
        <v>4.9999999999999982</v>
      </c>
      <c r="C57" s="11">
        <f t="shared" si="2"/>
        <v>1.9525218279348253</v>
      </c>
      <c r="D57" s="21">
        <f t="shared" si="3"/>
        <v>2.1091846299027974</v>
      </c>
      <c r="E57" s="15">
        <f t="shared" si="0"/>
        <v>0.15666280196797211</v>
      </c>
    </row>
    <row r="58" spans="1:5">
      <c r="A58" s="9">
        <v>52</v>
      </c>
      <c r="B58" s="9">
        <f t="shared" si="1"/>
        <v>5.0999999999999979</v>
      </c>
      <c r="C58" s="11">
        <f t="shared" si="2"/>
        <v>1.727556573328541</v>
      </c>
      <c r="D58" s="21">
        <f t="shared" si="3"/>
        <v>1.881848322500854</v>
      </c>
      <c r="E58" s="15">
        <f t="shared" si="0"/>
        <v>0.15429174917231303</v>
      </c>
    </row>
    <row r="59" spans="1:5">
      <c r="A59" s="9">
        <v>53</v>
      </c>
      <c r="B59" s="9">
        <f t="shared" si="1"/>
        <v>5.1999999999999975</v>
      </c>
      <c r="C59" s="11">
        <f t="shared" si="2"/>
        <v>1.5159478155214137</v>
      </c>
      <c r="D59" s="21">
        <f t="shared" si="3"/>
        <v>1.6674720150989104</v>
      </c>
      <c r="E59" s="15">
        <f t="shared" si="0"/>
        <v>0.15152419957749674</v>
      </c>
    </row>
    <row r="60" spans="1:5">
      <c r="A60" s="9">
        <v>54</v>
      </c>
      <c r="B60" s="9">
        <f t="shared" si="1"/>
        <v>5.2999999999999972</v>
      </c>
      <c r="C60" s="11">
        <f t="shared" si="2"/>
        <v>1.3177222687866026</v>
      </c>
      <c r="D60" s="21">
        <f t="shared" si="3"/>
        <v>1.4660557076969669</v>
      </c>
      <c r="E60" s="15">
        <f t="shared" si="0"/>
        <v>0.14833343891036432</v>
      </c>
    </row>
    <row r="61" spans="1:5">
      <c r="A61" s="9">
        <v>55</v>
      </c>
      <c r="B61" s="9">
        <f t="shared" si="1"/>
        <v>5.3999999999999968</v>
      </c>
      <c r="C61" s="11">
        <f t="shared" si="2"/>
        <v>1.1329105775791779</v>
      </c>
      <c r="D61" s="21">
        <f t="shared" si="3"/>
        <v>1.2775994002950233</v>
      </c>
      <c r="E61" s="15">
        <f t="shared" si="0"/>
        <v>0.14468882271584538</v>
      </c>
    </row>
    <row r="62" spans="1:5">
      <c r="A62" s="9">
        <v>56</v>
      </c>
      <c r="B62" s="9">
        <f t="shared" si="1"/>
        <v>5.4999999999999964</v>
      </c>
      <c r="C62" s="11">
        <f t="shared" si="2"/>
        <v>0.9615482650047612</v>
      </c>
      <c r="D62" s="21">
        <f t="shared" si="3"/>
        <v>1.1021030928930793</v>
      </c>
      <c r="E62" s="15">
        <f t="shared" si="0"/>
        <v>0.14055482788831808</v>
      </c>
    </row>
    <row r="63" spans="1:5">
      <c r="A63" s="9">
        <v>57</v>
      </c>
      <c r="B63" s="9">
        <f t="shared" si="1"/>
        <v>5.5999999999999961</v>
      </c>
      <c r="C63" s="11">
        <f t="shared" si="2"/>
        <v>0.80367701673921021</v>
      </c>
      <c r="D63" s="21">
        <f t="shared" si="3"/>
        <v>0.93956678549113548</v>
      </c>
      <c r="E63" s="15">
        <f t="shared" si="0"/>
        <v>0.13588976875192527</v>
      </c>
    </row>
    <row r="64" spans="1:5">
      <c r="A64" s="9">
        <v>58</v>
      </c>
      <c r="B64" s="9">
        <f t="shared" si="1"/>
        <v>5.6999999999999957</v>
      </c>
      <c r="C64" s="11">
        <f t="shared" si="2"/>
        <v>0.65934646462400426</v>
      </c>
      <c r="D64" s="21">
        <f t="shared" si="3"/>
        <v>0.78999047808919143</v>
      </c>
      <c r="E64" s="15">
        <f t="shared" si="0"/>
        <v>0.13064401346518717</v>
      </c>
    </row>
    <row r="65" spans="1:5">
      <c r="A65" s="9">
        <v>59</v>
      </c>
      <c r="B65" s="9">
        <f t="shared" si="1"/>
        <v>5.7999999999999954</v>
      </c>
      <c r="C65" s="11">
        <f t="shared" si="2"/>
        <v>0.5286167420546739</v>
      </c>
      <c r="D65" s="21">
        <f t="shared" si="3"/>
        <v>0.65337417068724724</v>
      </c>
      <c r="E65" s="15">
        <f t="shared" si="0"/>
        <v>0.12475742863257333</v>
      </c>
    </row>
    <row r="66" spans="1:5">
      <c r="A66" s="9">
        <v>60</v>
      </c>
      <c r="B66" s="9">
        <f t="shared" si="1"/>
        <v>5.899999999999995</v>
      </c>
      <c r="C66" s="11">
        <f t="shared" si="2"/>
        <v>0.41156228483899565</v>
      </c>
      <c r="D66" s="21">
        <f t="shared" si="3"/>
        <v>0.52971786328530301</v>
      </c>
      <c r="E66" s="15">
        <f t="shared" si="0"/>
        <v>0.11815557844630736</v>
      </c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3" shapeId="1536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ODE-O1-Euler</vt:lpstr>
      <vt:lpstr>ODE-O2-Euler</vt:lpstr>
      <vt:lpstr>ODE-O1-UAS</vt:lpstr>
    </vt:vector>
  </TitlesOfParts>
  <Company>BIAZ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98</dc:creator>
  <cp:lastModifiedBy>ishafit</cp:lastModifiedBy>
  <cp:lastPrinted>2002-04-10T10:38:27Z</cp:lastPrinted>
  <dcterms:created xsi:type="dcterms:W3CDTF">2001-05-10T06:15:15Z</dcterms:created>
  <dcterms:modified xsi:type="dcterms:W3CDTF">2018-12-12T23:02:40Z</dcterms:modified>
</cp:coreProperties>
</file>